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selipot/Box Sync/projects/ASCA/cruise/2018/autosal/"/>
    </mc:Choice>
  </mc:AlternateContent>
  <bookViews>
    <workbookView xWindow="0" yWindow="460" windowWidth="25600" windowHeight="15000" tabRatio="500" activeTab="2"/>
  </bookViews>
  <sheets>
    <sheet name="CTDXX" sheetId="1" r:id="rId1"/>
    <sheet name="Standardization" sheetId="4" r:id="rId2"/>
    <sheet name="CTDYY" sheetId="5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72" i="5" l="1"/>
  <c r="T172" i="5"/>
  <c r="U172" i="5"/>
  <c r="S173" i="5"/>
  <c r="T173" i="5"/>
  <c r="U173" i="5"/>
  <c r="S174" i="5"/>
  <c r="T174" i="5"/>
  <c r="U174" i="5"/>
  <c r="S175" i="5"/>
  <c r="T175" i="5"/>
  <c r="U175" i="5"/>
  <c r="S176" i="5"/>
  <c r="T176" i="5"/>
  <c r="U176" i="5"/>
  <c r="S6" i="5"/>
  <c r="T6" i="5"/>
  <c r="U6" i="5"/>
  <c r="S18" i="5"/>
  <c r="T18" i="5"/>
  <c r="U18" i="5"/>
  <c r="S63" i="5"/>
  <c r="T63" i="5"/>
  <c r="U63" i="5"/>
  <c r="S64" i="5"/>
  <c r="T64" i="5"/>
  <c r="U64" i="5"/>
  <c r="S65" i="5"/>
  <c r="T65" i="5"/>
  <c r="U65" i="5"/>
  <c r="S78" i="5"/>
  <c r="T78" i="5"/>
  <c r="U78" i="5"/>
  <c r="S79" i="5"/>
  <c r="T79" i="5"/>
  <c r="U79" i="5"/>
  <c r="S80" i="5"/>
  <c r="T80" i="5"/>
  <c r="U80" i="5"/>
  <c r="S81" i="5"/>
  <c r="T81" i="5"/>
  <c r="U81" i="5"/>
  <c r="S82" i="5"/>
  <c r="T82" i="5"/>
  <c r="U82" i="5"/>
  <c r="S83" i="5"/>
  <c r="T83" i="5"/>
  <c r="U83" i="5"/>
  <c r="S84" i="5"/>
  <c r="T84" i="5"/>
  <c r="U84" i="5"/>
  <c r="S85" i="5"/>
  <c r="T85" i="5"/>
  <c r="U85" i="5"/>
  <c r="S5" i="5"/>
  <c r="T5" i="5"/>
  <c r="U5" i="5"/>
  <c r="S4" i="5"/>
  <c r="T4" i="5"/>
  <c r="U4" i="5"/>
  <c r="S42" i="5"/>
  <c r="T42" i="5"/>
  <c r="U42" i="5"/>
  <c r="S43" i="5"/>
  <c r="T43" i="5"/>
  <c r="U43" i="5"/>
  <c r="S44" i="5"/>
  <c r="T44" i="5"/>
  <c r="U44" i="5"/>
  <c r="S45" i="5"/>
  <c r="T45" i="5"/>
  <c r="U45" i="5"/>
  <c r="S46" i="5"/>
  <c r="T46" i="5"/>
  <c r="U46" i="5"/>
  <c r="S47" i="5"/>
  <c r="T47" i="5"/>
  <c r="U47" i="5"/>
  <c r="S48" i="5"/>
  <c r="T48" i="5"/>
  <c r="U48" i="5"/>
  <c r="S49" i="5"/>
  <c r="T49" i="5"/>
  <c r="U49" i="5"/>
  <c r="S50" i="5"/>
  <c r="T50" i="5"/>
  <c r="U50" i="5"/>
  <c r="S191" i="5"/>
  <c r="T191" i="5"/>
  <c r="U191" i="5"/>
  <c r="S190" i="5"/>
  <c r="T190" i="5"/>
  <c r="U190" i="5"/>
  <c r="U189" i="5"/>
  <c r="T189" i="5"/>
  <c r="S189" i="5"/>
  <c r="S188" i="5"/>
  <c r="T188" i="5"/>
  <c r="U188" i="5"/>
  <c r="S187" i="5"/>
  <c r="T187" i="5"/>
  <c r="U187" i="5"/>
  <c r="S186" i="5"/>
  <c r="T186" i="5"/>
  <c r="U186" i="5"/>
  <c r="S185" i="5"/>
  <c r="T185" i="5"/>
  <c r="U185" i="5"/>
  <c r="S184" i="5"/>
  <c r="T184" i="5"/>
  <c r="U184" i="5"/>
  <c r="S183" i="5"/>
  <c r="T183" i="5"/>
  <c r="U183" i="5"/>
  <c r="S182" i="5"/>
  <c r="T182" i="5"/>
  <c r="U182" i="5"/>
  <c r="S181" i="5"/>
  <c r="T181" i="5"/>
  <c r="U181" i="5"/>
  <c r="S180" i="5"/>
  <c r="T180" i="5"/>
  <c r="U180" i="5"/>
  <c r="S179" i="5"/>
  <c r="T179" i="5"/>
  <c r="U179" i="5"/>
  <c r="S178" i="5"/>
  <c r="T178" i="5"/>
  <c r="U178" i="5"/>
  <c r="S177" i="5"/>
  <c r="T177" i="5"/>
  <c r="U177" i="5"/>
  <c r="S171" i="5"/>
  <c r="T171" i="5"/>
  <c r="U171" i="5"/>
  <c r="S170" i="5"/>
  <c r="T170" i="5"/>
  <c r="U170" i="5"/>
  <c r="S169" i="5"/>
  <c r="T169" i="5"/>
  <c r="U169" i="5"/>
  <c r="S168" i="5"/>
  <c r="T168" i="5"/>
  <c r="U168" i="5"/>
  <c r="S167" i="5"/>
  <c r="T167" i="5"/>
  <c r="U167" i="5"/>
  <c r="S166" i="5"/>
  <c r="T166" i="5"/>
  <c r="U166" i="5"/>
  <c r="S165" i="5"/>
  <c r="T165" i="5"/>
  <c r="U165" i="5"/>
  <c r="S164" i="5"/>
  <c r="T164" i="5"/>
  <c r="U164" i="5"/>
  <c r="S163" i="5"/>
  <c r="T163" i="5"/>
  <c r="U163" i="5"/>
  <c r="S162" i="5"/>
  <c r="T162" i="5"/>
  <c r="U162" i="5"/>
  <c r="S161" i="5"/>
  <c r="T161" i="5"/>
  <c r="U161" i="5"/>
  <c r="S160" i="5"/>
  <c r="T160" i="5"/>
  <c r="U160" i="5"/>
  <c r="U159" i="5"/>
  <c r="T159" i="5"/>
  <c r="S159" i="5"/>
  <c r="U158" i="5"/>
  <c r="T158" i="5"/>
  <c r="S158" i="5"/>
  <c r="U157" i="5"/>
  <c r="T157" i="5"/>
  <c r="S157" i="5"/>
  <c r="S156" i="5"/>
  <c r="T156" i="5"/>
  <c r="U156" i="5"/>
  <c r="U155" i="5"/>
  <c r="T155" i="5"/>
  <c r="S155" i="5"/>
  <c r="S154" i="5"/>
  <c r="T154" i="5"/>
  <c r="U154" i="5"/>
  <c r="S153" i="5"/>
  <c r="T153" i="5"/>
  <c r="U153" i="5"/>
  <c r="S152" i="5"/>
  <c r="T152" i="5"/>
  <c r="U152" i="5"/>
  <c r="S151" i="5"/>
  <c r="T151" i="5"/>
  <c r="U151" i="5"/>
  <c r="S150" i="5"/>
  <c r="T150" i="5"/>
  <c r="U150" i="5"/>
  <c r="S149" i="5"/>
  <c r="T149" i="5"/>
  <c r="U149" i="5"/>
  <c r="S148" i="5"/>
  <c r="T148" i="5"/>
  <c r="U148" i="5"/>
  <c r="S147" i="5"/>
  <c r="T147" i="5"/>
  <c r="U147" i="5"/>
  <c r="S146" i="5"/>
  <c r="T146" i="5"/>
  <c r="U146" i="5"/>
  <c r="S145" i="5"/>
  <c r="T145" i="5"/>
  <c r="U145" i="5"/>
  <c r="S144" i="5"/>
  <c r="T144" i="5"/>
  <c r="U144" i="5"/>
  <c r="S143" i="5"/>
  <c r="T143" i="5"/>
  <c r="U143" i="5"/>
  <c r="U142" i="5"/>
  <c r="T142" i="5"/>
  <c r="S142" i="5"/>
  <c r="U141" i="5"/>
  <c r="T141" i="5"/>
  <c r="S141" i="5"/>
  <c r="U140" i="5"/>
  <c r="T140" i="5"/>
  <c r="S140" i="5"/>
  <c r="S139" i="5"/>
  <c r="T139" i="5"/>
  <c r="U139" i="5"/>
  <c r="S138" i="5"/>
  <c r="T138" i="5"/>
  <c r="U138" i="5"/>
  <c r="S137" i="5"/>
  <c r="T137" i="5"/>
  <c r="U137" i="5"/>
  <c r="S136" i="5"/>
  <c r="T136" i="5"/>
  <c r="U136" i="5"/>
  <c r="S135" i="5"/>
  <c r="T135" i="5"/>
  <c r="U135" i="5"/>
  <c r="S134" i="5"/>
  <c r="T134" i="5"/>
  <c r="U134" i="5"/>
  <c r="S133" i="5"/>
  <c r="T133" i="5"/>
  <c r="U133" i="5"/>
  <c r="S132" i="5"/>
  <c r="T132" i="5"/>
  <c r="U132" i="5"/>
  <c r="S131" i="5"/>
  <c r="T131" i="5"/>
  <c r="U131" i="5"/>
  <c r="S130" i="5"/>
  <c r="T130" i="5"/>
  <c r="U130" i="5"/>
  <c r="S129" i="5"/>
  <c r="T129" i="5"/>
  <c r="U129" i="5"/>
  <c r="S128" i="5"/>
  <c r="T128" i="5"/>
  <c r="U128" i="5"/>
  <c r="T125" i="5"/>
  <c r="U120" i="5"/>
  <c r="T120" i="5"/>
  <c r="S119" i="5"/>
  <c r="T119" i="5"/>
  <c r="U119" i="5"/>
  <c r="S118" i="5"/>
  <c r="T118" i="5"/>
  <c r="U118" i="5"/>
  <c r="S117" i="5"/>
  <c r="T117" i="5"/>
  <c r="U117" i="5"/>
  <c r="S116" i="5"/>
  <c r="T116" i="5"/>
  <c r="U116" i="5"/>
  <c r="U115" i="5"/>
  <c r="T115" i="5"/>
  <c r="U114" i="5"/>
  <c r="T114" i="5"/>
  <c r="U113" i="5"/>
  <c r="T113" i="5"/>
  <c r="S112" i="5"/>
  <c r="T112" i="5"/>
  <c r="U112" i="5"/>
  <c r="S111" i="5"/>
  <c r="T111" i="5"/>
  <c r="U111" i="5"/>
  <c r="S110" i="5"/>
  <c r="T110" i="5"/>
  <c r="U110" i="5"/>
  <c r="S109" i="5"/>
  <c r="T109" i="5"/>
  <c r="U109" i="5"/>
  <c r="S108" i="5"/>
  <c r="T108" i="5"/>
  <c r="U108" i="5"/>
  <c r="S107" i="5"/>
  <c r="T107" i="5"/>
  <c r="U107" i="5"/>
  <c r="S106" i="5"/>
  <c r="T106" i="5"/>
  <c r="U106" i="5"/>
  <c r="S105" i="5"/>
  <c r="T105" i="5"/>
  <c r="U105" i="5"/>
  <c r="S104" i="5"/>
  <c r="T104" i="5"/>
  <c r="U104" i="5"/>
  <c r="S103" i="5"/>
  <c r="T103" i="5"/>
  <c r="U103" i="5"/>
  <c r="S102" i="5"/>
  <c r="T102" i="5"/>
  <c r="U102" i="5"/>
  <c r="S101" i="5"/>
  <c r="T101" i="5"/>
  <c r="U101" i="5"/>
  <c r="U100" i="5"/>
  <c r="T100" i="5"/>
  <c r="U99" i="5"/>
  <c r="T99" i="5"/>
  <c r="U98" i="5"/>
  <c r="T98" i="5"/>
  <c r="S97" i="5"/>
  <c r="T97" i="5"/>
  <c r="U97" i="5"/>
  <c r="S96" i="5"/>
  <c r="T96" i="5"/>
  <c r="U96" i="5"/>
  <c r="S95" i="5"/>
  <c r="T95" i="5"/>
  <c r="U95" i="5"/>
  <c r="S94" i="5"/>
  <c r="T94" i="5"/>
  <c r="U94" i="5"/>
  <c r="S93" i="5"/>
  <c r="T93" i="5"/>
  <c r="U93" i="5"/>
  <c r="S92" i="5"/>
  <c r="T92" i="5"/>
  <c r="U92" i="5"/>
  <c r="S91" i="5"/>
  <c r="T91" i="5"/>
  <c r="U91" i="5"/>
  <c r="S90" i="5"/>
  <c r="T90" i="5"/>
  <c r="U90" i="5"/>
  <c r="S89" i="5"/>
  <c r="T89" i="5"/>
  <c r="U89" i="5"/>
  <c r="S88" i="5"/>
  <c r="T88" i="5"/>
  <c r="U88" i="5"/>
  <c r="S87" i="5"/>
  <c r="T87" i="5"/>
  <c r="U87" i="5"/>
  <c r="S86" i="5"/>
  <c r="T86" i="5"/>
  <c r="U86" i="5"/>
  <c r="S77" i="5"/>
  <c r="T77" i="5"/>
  <c r="U77" i="5"/>
  <c r="S76" i="5"/>
  <c r="T76" i="5"/>
  <c r="U76" i="5"/>
  <c r="S75" i="5"/>
  <c r="T75" i="5"/>
  <c r="U75" i="5"/>
  <c r="S74" i="5"/>
  <c r="T74" i="5"/>
  <c r="U74" i="5"/>
  <c r="S73" i="5"/>
  <c r="T73" i="5"/>
  <c r="U73" i="5"/>
  <c r="S72" i="5"/>
  <c r="T72" i="5"/>
  <c r="U72" i="5"/>
  <c r="S71" i="5"/>
  <c r="T71" i="5"/>
  <c r="U71" i="5"/>
  <c r="S70" i="5"/>
  <c r="T70" i="5"/>
  <c r="U70" i="5"/>
  <c r="S69" i="5"/>
  <c r="T69" i="5"/>
  <c r="U69" i="5"/>
  <c r="S68" i="5"/>
  <c r="T68" i="5"/>
  <c r="U68" i="5"/>
  <c r="S67" i="5"/>
  <c r="T67" i="5"/>
  <c r="U67" i="5"/>
  <c r="S66" i="5"/>
  <c r="T66" i="5"/>
  <c r="U66" i="5"/>
  <c r="S62" i="5"/>
  <c r="T62" i="5"/>
  <c r="U62" i="5"/>
  <c r="S61" i="5"/>
  <c r="T61" i="5"/>
  <c r="U61" i="5"/>
  <c r="S60" i="5"/>
  <c r="T60" i="5"/>
  <c r="U60" i="5"/>
  <c r="S59" i="5"/>
  <c r="T59" i="5"/>
  <c r="U59" i="5"/>
  <c r="S58" i="5"/>
  <c r="T58" i="5"/>
  <c r="U58" i="5"/>
  <c r="S57" i="5"/>
  <c r="T57" i="5"/>
  <c r="U57" i="5"/>
  <c r="S56" i="5"/>
  <c r="T56" i="5"/>
  <c r="U56" i="5"/>
  <c r="S55" i="5"/>
  <c r="T55" i="5"/>
  <c r="U55" i="5"/>
  <c r="S54" i="5"/>
  <c r="T54" i="5"/>
  <c r="U54" i="5"/>
  <c r="S53" i="5"/>
  <c r="T53" i="5"/>
  <c r="U53" i="5"/>
  <c r="S52" i="5"/>
  <c r="T52" i="5"/>
  <c r="U52" i="5"/>
  <c r="S51" i="5"/>
  <c r="T51" i="5"/>
  <c r="U51" i="5"/>
  <c r="S41" i="5"/>
  <c r="T41" i="5"/>
  <c r="U41" i="5"/>
  <c r="S40" i="5"/>
  <c r="T40" i="5"/>
  <c r="U40" i="5"/>
  <c r="S39" i="5"/>
  <c r="T39" i="5"/>
  <c r="U39" i="5"/>
  <c r="S38" i="5"/>
  <c r="T38" i="5"/>
  <c r="U38" i="5"/>
  <c r="S37" i="5"/>
  <c r="T37" i="5"/>
  <c r="U37" i="5"/>
  <c r="S36" i="5"/>
  <c r="T36" i="5"/>
  <c r="U36" i="5"/>
  <c r="S35" i="5"/>
  <c r="T35" i="5"/>
  <c r="U35" i="5"/>
  <c r="S34" i="5"/>
  <c r="T34" i="5"/>
  <c r="U34" i="5"/>
  <c r="S33" i="5"/>
  <c r="T33" i="5"/>
  <c r="U33" i="5"/>
  <c r="S32" i="5"/>
  <c r="T32" i="5"/>
  <c r="U32" i="5"/>
  <c r="S31" i="5"/>
  <c r="T31" i="5"/>
  <c r="U31" i="5"/>
  <c r="U30" i="5"/>
  <c r="T30" i="5"/>
  <c r="S30" i="5"/>
  <c r="S29" i="5"/>
  <c r="T29" i="5"/>
  <c r="U29" i="5"/>
  <c r="S28" i="5"/>
  <c r="T28" i="5"/>
  <c r="U28" i="5"/>
  <c r="S27" i="5"/>
  <c r="T27" i="5"/>
  <c r="U27" i="5"/>
  <c r="S26" i="5"/>
  <c r="T26" i="5"/>
  <c r="U26" i="5"/>
  <c r="S25" i="5"/>
  <c r="T25" i="5"/>
  <c r="U25" i="5"/>
  <c r="S24" i="5"/>
  <c r="T24" i="5"/>
  <c r="U24" i="5"/>
  <c r="S23" i="5"/>
  <c r="T23" i="5"/>
  <c r="U23" i="5"/>
  <c r="S22" i="5"/>
  <c r="T22" i="5"/>
  <c r="U22" i="5"/>
  <c r="S21" i="5"/>
  <c r="T21" i="5"/>
  <c r="U21" i="5"/>
  <c r="S20" i="5"/>
  <c r="T20" i="5"/>
  <c r="U20" i="5"/>
  <c r="S19" i="5"/>
  <c r="T19" i="5"/>
  <c r="U19" i="5"/>
  <c r="Y17" i="5"/>
  <c r="S17" i="5"/>
  <c r="T17" i="5"/>
  <c r="U17" i="5"/>
  <c r="Y16" i="5"/>
  <c r="S16" i="5"/>
  <c r="T16" i="5"/>
  <c r="U16" i="5"/>
  <c r="S15" i="5"/>
  <c r="T15" i="5"/>
  <c r="U15" i="5"/>
  <c r="S14" i="5"/>
  <c r="T14" i="5"/>
  <c r="U14" i="5"/>
  <c r="S13" i="5"/>
  <c r="T13" i="5"/>
  <c r="U13" i="5"/>
  <c r="S12" i="5"/>
  <c r="T12" i="5"/>
  <c r="U12" i="5"/>
  <c r="S11" i="5"/>
  <c r="T11" i="5"/>
  <c r="U11" i="5"/>
  <c r="S10" i="5"/>
  <c r="T10" i="5"/>
  <c r="U10" i="5"/>
  <c r="S9" i="5"/>
  <c r="T9" i="5"/>
  <c r="U9" i="5"/>
  <c r="S8" i="5"/>
  <c r="T8" i="5"/>
  <c r="U8" i="5"/>
  <c r="S7" i="5"/>
  <c r="T7" i="5"/>
  <c r="U7" i="5"/>
  <c r="R174" i="1"/>
  <c r="S174" i="1"/>
  <c r="T174" i="1"/>
  <c r="R175" i="1"/>
  <c r="S175" i="1"/>
  <c r="T175" i="1"/>
  <c r="R176" i="1"/>
  <c r="S176" i="1"/>
  <c r="T176" i="1"/>
  <c r="R177" i="1"/>
  <c r="S177" i="1"/>
  <c r="T177" i="1"/>
  <c r="R178" i="1"/>
  <c r="S178" i="1"/>
  <c r="T178" i="1"/>
  <c r="R179" i="1"/>
  <c r="S179" i="1"/>
  <c r="T179" i="1"/>
  <c r="R180" i="1"/>
  <c r="S180" i="1"/>
  <c r="T180" i="1"/>
  <c r="R181" i="1"/>
  <c r="S181" i="1"/>
  <c r="T181" i="1"/>
  <c r="R182" i="1"/>
  <c r="S182" i="1"/>
  <c r="T182" i="1"/>
  <c r="R183" i="1"/>
  <c r="S183" i="1"/>
  <c r="T183" i="1"/>
  <c r="R184" i="1"/>
  <c r="S184" i="1"/>
  <c r="T184" i="1"/>
  <c r="R185" i="1"/>
  <c r="S185" i="1"/>
  <c r="T185" i="1"/>
  <c r="R186" i="1"/>
  <c r="S186" i="1"/>
  <c r="T186" i="1"/>
  <c r="R187" i="1"/>
  <c r="S187" i="1"/>
  <c r="T187" i="1"/>
  <c r="R188" i="1"/>
  <c r="S188" i="1"/>
  <c r="T188" i="1"/>
  <c r="R189" i="1"/>
  <c r="S189" i="1"/>
  <c r="T189" i="1"/>
  <c r="R190" i="1"/>
  <c r="S190" i="1"/>
  <c r="T190" i="1"/>
  <c r="R191" i="1"/>
  <c r="S191" i="1"/>
  <c r="T191" i="1"/>
  <c r="R155" i="1"/>
  <c r="S155" i="1"/>
  <c r="T155" i="1"/>
  <c r="R156" i="1"/>
  <c r="S156" i="1"/>
  <c r="T156" i="1"/>
  <c r="R157" i="1"/>
  <c r="S157" i="1"/>
  <c r="T157" i="1"/>
  <c r="R158" i="1"/>
  <c r="S158" i="1"/>
  <c r="T158" i="1"/>
  <c r="R159" i="1"/>
  <c r="S159" i="1"/>
  <c r="T159" i="1"/>
  <c r="R160" i="1"/>
  <c r="S160" i="1"/>
  <c r="T160" i="1"/>
  <c r="R161" i="1"/>
  <c r="S161" i="1"/>
  <c r="T161" i="1"/>
  <c r="R162" i="1"/>
  <c r="S162" i="1"/>
  <c r="T162" i="1"/>
  <c r="R163" i="1"/>
  <c r="S163" i="1"/>
  <c r="T163" i="1"/>
  <c r="R164" i="1"/>
  <c r="S164" i="1"/>
  <c r="T164" i="1"/>
  <c r="R165" i="1"/>
  <c r="S165" i="1"/>
  <c r="T165" i="1"/>
  <c r="R166" i="1"/>
  <c r="S166" i="1"/>
  <c r="T166" i="1"/>
  <c r="R167" i="1"/>
  <c r="S167" i="1"/>
  <c r="T167" i="1"/>
  <c r="R168" i="1"/>
  <c r="S168" i="1"/>
  <c r="T168" i="1"/>
  <c r="R169" i="1"/>
  <c r="S169" i="1"/>
  <c r="T169" i="1"/>
  <c r="R170" i="1"/>
  <c r="S170" i="1"/>
  <c r="T170" i="1"/>
  <c r="R171" i="1"/>
  <c r="S171" i="1"/>
  <c r="T171" i="1"/>
  <c r="R172" i="1"/>
  <c r="S172" i="1"/>
  <c r="T172" i="1"/>
  <c r="R173" i="1"/>
  <c r="S173" i="1"/>
  <c r="T173" i="1"/>
  <c r="T140" i="1"/>
  <c r="T141" i="1"/>
  <c r="T142" i="1"/>
  <c r="R143" i="1"/>
  <c r="S143" i="1"/>
  <c r="T143" i="1"/>
  <c r="R144" i="1"/>
  <c r="S144" i="1"/>
  <c r="T144" i="1"/>
  <c r="R145" i="1"/>
  <c r="S145" i="1"/>
  <c r="T145" i="1"/>
  <c r="R146" i="1"/>
  <c r="S146" i="1"/>
  <c r="T146" i="1"/>
  <c r="R147" i="1"/>
  <c r="S147" i="1"/>
  <c r="T147" i="1"/>
  <c r="R148" i="1"/>
  <c r="S148" i="1"/>
  <c r="T148" i="1"/>
  <c r="R149" i="1"/>
  <c r="S149" i="1"/>
  <c r="T149" i="1"/>
  <c r="R150" i="1"/>
  <c r="S150" i="1"/>
  <c r="T150" i="1"/>
  <c r="R151" i="1"/>
  <c r="S151" i="1"/>
  <c r="T151" i="1"/>
  <c r="R152" i="1"/>
  <c r="S152" i="1"/>
  <c r="T152" i="1"/>
  <c r="R153" i="1"/>
  <c r="S153" i="1"/>
  <c r="T153" i="1"/>
  <c r="R154" i="1"/>
  <c r="S154" i="1"/>
  <c r="T154" i="1"/>
  <c r="S140" i="1"/>
  <c r="S141" i="1"/>
  <c r="S142" i="1"/>
  <c r="R141" i="1"/>
  <c r="R142" i="1"/>
  <c r="R133" i="1"/>
  <c r="S133" i="1"/>
  <c r="T133" i="1"/>
  <c r="R131" i="1"/>
  <c r="S131" i="1"/>
  <c r="T131" i="1"/>
  <c r="R132" i="1"/>
  <c r="S132" i="1"/>
  <c r="T132" i="1"/>
  <c r="R134" i="1"/>
  <c r="S134" i="1"/>
  <c r="T134" i="1"/>
  <c r="R135" i="1"/>
  <c r="S135" i="1"/>
  <c r="T135" i="1"/>
  <c r="R136" i="1"/>
  <c r="S136" i="1"/>
  <c r="T136" i="1"/>
  <c r="R137" i="1"/>
  <c r="S137" i="1"/>
  <c r="T137" i="1"/>
  <c r="R138" i="1"/>
  <c r="S138" i="1"/>
  <c r="T138" i="1"/>
  <c r="R139" i="1"/>
  <c r="S139" i="1"/>
  <c r="T139" i="1"/>
  <c r="R140" i="1"/>
  <c r="R130" i="1"/>
  <c r="S130" i="1"/>
  <c r="T130" i="1"/>
  <c r="R129" i="1"/>
  <c r="S129" i="1"/>
  <c r="T129" i="1"/>
  <c r="R128" i="1"/>
  <c r="S128" i="1"/>
  <c r="T128" i="1"/>
  <c r="S125" i="1"/>
  <c r="R86" i="1"/>
  <c r="R87" i="1"/>
  <c r="R88" i="1"/>
  <c r="R89" i="1"/>
  <c r="R90" i="1"/>
  <c r="R91" i="1"/>
  <c r="R92" i="1"/>
  <c r="R93" i="1"/>
  <c r="R94" i="1"/>
  <c r="R95" i="1"/>
  <c r="R96" i="1"/>
  <c r="R97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6" i="1"/>
  <c r="R117" i="1"/>
  <c r="R118" i="1"/>
  <c r="R119" i="1"/>
  <c r="T113" i="1"/>
  <c r="T114" i="1"/>
  <c r="T115" i="1"/>
  <c r="S116" i="1"/>
  <c r="T116" i="1"/>
  <c r="S117" i="1"/>
  <c r="T117" i="1"/>
  <c r="S118" i="1"/>
  <c r="T118" i="1"/>
  <c r="S119" i="1"/>
  <c r="T119" i="1"/>
  <c r="T120" i="1"/>
  <c r="T98" i="1"/>
  <c r="T99" i="1"/>
  <c r="T100" i="1"/>
  <c r="S101" i="1"/>
  <c r="T101" i="1"/>
  <c r="S102" i="1"/>
  <c r="T102" i="1"/>
  <c r="S103" i="1"/>
  <c r="T103" i="1"/>
  <c r="S104" i="1"/>
  <c r="T104" i="1"/>
  <c r="S105" i="1"/>
  <c r="T105" i="1"/>
  <c r="S106" i="1"/>
  <c r="T106" i="1"/>
  <c r="S107" i="1"/>
  <c r="T107" i="1"/>
  <c r="S108" i="1"/>
  <c r="T108" i="1"/>
  <c r="S109" i="1"/>
  <c r="T109" i="1"/>
  <c r="S110" i="1"/>
  <c r="T110" i="1"/>
  <c r="S111" i="1"/>
  <c r="T111" i="1"/>
  <c r="S112" i="1"/>
  <c r="T112" i="1"/>
  <c r="T85" i="1"/>
  <c r="S86" i="1"/>
  <c r="T86" i="1"/>
  <c r="S87" i="1"/>
  <c r="T87" i="1"/>
  <c r="S88" i="1"/>
  <c r="T88" i="1"/>
  <c r="S89" i="1"/>
  <c r="T89" i="1"/>
  <c r="S90" i="1"/>
  <c r="T90" i="1"/>
  <c r="S91" i="1"/>
  <c r="T91" i="1"/>
  <c r="S92" i="1"/>
  <c r="T92" i="1"/>
  <c r="S93" i="1"/>
  <c r="T93" i="1"/>
  <c r="S94" i="1"/>
  <c r="T94" i="1"/>
  <c r="S95" i="1"/>
  <c r="T95" i="1"/>
  <c r="S96" i="1"/>
  <c r="T96" i="1"/>
  <c r="S97" i="1"/>
  <c r="T97" i="1"/>
  <c r="T78" i="1"/>
  <c r="T80" i="1"/>
  <c r="T81" i="1"/>
  <c r="T82" i="1"/>
  <c r="S113" i="1"/>
  <c r="S114" i="1"/>
  <c r="S115" i="1"/>
  <c r="S120" i="1"/>
  <c r="S98" i="1"/>
  <c r="S99" i="1"/>
  <c r="S100" i="1"/>
  <c r="S78" i="1"/>
  <c r="S80" i="1"/>
  <c r="S81" i="1"/>
  <c r="S82" i="1"/>
  <c r="S85" i="1"/>
  <c r="R67" i="1"/>
  <c r="R68" i="1"/>
  <c r="R69" i="1"/>
  <c r="R70" i="1"/>
  <c r="R71" i="1"/>
  <c r="R72" i="1"/>
  <c r="R73" i="1"/>
  <c r="R74" i="1"/>
  <c r="R75" i="1"/>
  <c r="R76" i="1"/>
  <c r="R77" i="1"/>
  <c r="R66" i="1"/>
  <c r="R52" i="1"/>
  <c r="R53" i="1"/>
  <c r="R54" i="1"/>
  <c r="R55" i="1"/>
  <c r="R56" i="1"/>
  <c r="R57" i="1"/>
  <c r="R58" i="1"/>
  <c r="R59" i="1"/>
  <c r="R60" i="1"/>
  <c r="R61" i="1"/>
  <c r="R62" i="1"/>
  <c r="R51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19" i="1"/>
  <c r="R20" i="1"/>
  <c r="R21" i="1"/>
  <c r="R22" i="1"/>
  <c r="R23" i="1"/>
  <c r="R24" i="1"/>
  <c r="R25" i="1"/>
  <c r="R26" i="1"/>
  <c r="R8" i="1"/>
  <c r="R9" i="1"/>
  <c r="R10" i="1"/>
  <c r="R11" i="1"/>
  <c r="R12" i="1"/>
  <c r="R13" i="1"/>
  <c r="R14" i="1"/>
  <c r="R15" i="1"/>
  <c r="R16" i="1"/>
  <c r="R17" i="1"/>
  <c r="R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T63" i="1"/>
  <c r="T64" i="1"/>
  <c r="T65" i="1"/>
  <c r="S66" i="1"/>
  <c r="T66" i="1"/>
  <c r="S67" i="1"/>
  <c r="T67" i="1"/>
  <c r="S68" i="1"/>
  <c r="T68" i="1"/>
  <c r="S69" i="1"/>
  <c r="T69" i="1"/>
  <c r="S70" i="1"/>
  <c r="T70" i="1"/>
  <c r="S71" i="1"/>
  <c r="T71" i="1"/>
  <c r="S72" i="1"/>
  <c r="T72" i="1"/>
  <c r="S73" i="1"/>
  <c r="T73" i="1"/>
  <c r="S74" i="1"/>
  <c r="T74" i="1"/>
  <c r="S75" i="1"/>
  <c r="T75" i="1"/>
  <c r="S76" i="1"/>
  <c r="T76" i="1"/>
  <c r="S77" i="1"/>
  <c r="T77" i="1"/>
  <c r="S63" i="1"/>
  <c r="S64" i="1"/>
  <c r="S65" i="1"/>
  <c r="R63" i="1"/>
  <c r="R64" i="1"/>
  <c r="R65" i="1"/>
  <c r="S62" i="1"/>
  <c r="T62" i="1"/>
  <c r="S61" i="1"/>
  <c r="T61" i="1"/>
  <c r="S60" i="1"/>
  <c r="T60" i="1"/>
  <c r="S59" i="1"/>
  <c r="T59" i="1"/>
  <c r="S58" i="1"/>
  <c r="T58" i="1"/>
  <c r="S57" i="1"/>
  <c r="T57" i="1"/>
  <c r="S56" i="1"/>
  <c r="T56" i="1"/>
  <c r="S55" i="1"/>
  <c r="T55" i="1"/>
  <c r="S54" i="1"/>
  <c r="T54" i="1"/>
  <c r="S53" i="1"/>
  <c r="T53" i="1"/>
  <c r="S52" i="1"/>
  <c r="T52" i="1"/>
  <c r="S51" i="1"/>
  <c r="T51" i="1"/>
  <c r="T50" i="1"/>
  <c r="S45" i="1"/>
  <c r="S46" i="1"/>
  <c r="S50" i="1"/>
  <c r="S37" i="1"/>
  <c r="T37" i="1"/>
  <c r="S38" i="1"/>
  <c r="T38" i="1"/>
  <c r="S39" i="1"/>
  <c r="T39" i="1"/>
  <c r="S40" i="1"/>
  <c r="T40" i="1"/>
  <c r="S41" i="1"/>
  <c r="T41" i="1"/>
  <c r="S42" i="1"/>
  <c r="T42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22" i="1"/>
  <c r="T22" i="1"/>
  <c r="S23" i="1"/>
  <c r="T23" i="1"/>
  <c r="S24" i="1"/>
  <c r="T24" i="1"/>
  <c r="S25" i="1"/>
  <c r="T25" i="1"/>
  <c r="S21" i="1"/>
  <c r="T21" i="1"/>
  <c r="S19" i="1"/>
  <c r="T19" i="1"/>
  <c r="S20" i="1"/>
  <c r="T20" i="1"/>
  <c r="S7" i="1"/>
  <c r="T7" i="1"/>
  <c r="S5" i="1"/>
  <c r="S6" i="1"/>
  <c r="S4" i="1"/>
  <c r="X17" i="1"/>
  <c r="X16" i="1"/>
  <c r="B4" i="4"/>
</calcChain>
</file>

<file path=xl/sharedStrings.xml><?xml version="1.0" encoding="utf-8"?>
<sst xmlns="http://schemas.openxmlformats.org/spreadsheetml/2006/main" count="124" uniqueCount="68">
  <si>
    <t>Niskin</t>
  </si>
  <si>
    <t>pressure</t>
  </si>
  <si>
    <t>bottle origin</t>
  </si>
  <si>
    <t>number</t>
  </si>
  <si>
    <t>SSW (K15=0.99981, P155)</t>
  </si>
  <si>
    <t>SW (K15 = 0.99988, P159)</t>
  </si>
  <si>
    <t>SW (K15=0.99988,P159)</t>
  </si>
  <si>
    <t>CTD00</t>
  </si>
  <si>
    <t>Standardization of Autosal</t>
  </si>
  <si>
    <t>batch P159</t>
  </si>
  <si>
    <t>K15</t>
  </si>
  <si>
    <t>X2R</t>
  </si>
  <si>
    <t>Readings after 3 flushes</t>
  </si>
  <si>
    <t>3rd June 2018 8:45 UTC</t>
  </si>
  <si>
    <t>standardization dial to read 1.99976</t>
  </si>
  <si>
    <t>last 4 digits on standby</t>
  </si>
  <si>
    <t>result X2R</t>
  </si>
  <si>
    <t>result R</t>
  </si>
  <si>
    <t>salinity PSU</t>
  </si>
  <si>
    <t>Constants</t>
  </si>
  <si>
    <t>a0</t>
  </si>
  <si>
    <t>a1</t>
  </si>
  <si>
    <t>a2</t>
  </si>
  <si>
    <t>a3</t>
  </si>
  <si>
    <t>a4</t>
  </si>
  <si>
    <t>a5</t>
  </si>
  <si>
    <t>sum</t>
  </si>
  <si>
    <t>b0</t>
  </si>
  <si>
    <t>b1</t>
  </si>
  <si>
    <t>b2</t>
  </si>
  <si>
    <t>b3</t>
  </si>
  <si>
    <t>b4</t>
  </si>
  <si>
    <t>b5</t>
  </si>
  <si>
    <t>k</t>
  </si>
  <si>
    <t>bath temp</t>
  </si>
  <si>
    <t>date</t>
  </si>
  <si>
    <t>time</t>
  </si>
  <si>
    <t>CTD01B</t>
  </si>
  <si>
    <t>SSW (K15=0.99981,P155)</t>
  </si>
  <si>
    <t>CTD02</t>
  </si>
  <si>
    <t>Autosal reading 1</t>
  </si>
  <si>
    <t>Autosal reading 2</t>
  </si>
  <si>
    <t>Autosal reading 3</t>
  </si>
  <si>
    <t>Autosal reading 4</t>
  </si>
  <si>
    <t>Autosal reading 5</t>
  </si>
  <si>
    <t>Autosal reading 6</t>
  </si>
  <si>
    <t>Autosal reading 7</t>
  </si>
  <si>
    <t>Autosal reading 8</t>
  </si>
  <si>
    <t>Autosal reading 9</t>
  </si>
  <si>
    <t>Autosal reading 10</t>
  </si>
  <si>
    <t>CTD03</t>
  </si>
  <si>
    <t>CTD04</t>
  </si>
  <si>
    <t>room temp.</t>
  </si>
  <si>
    <t>CTD05</t>
  </si>
  <si>
    <t>1=NOAA;2=DEA</t>
  </si>
  <si>
    <t>CTD08</t>
  </si>
  <si>
    <t>SSW (K15=0.99988, P159?)</t>
  </si>
  <si>
    <t>SW (K15=0.99988, P159)</t>
  </si>
  <si>
    <t>comments?</t>
  </si>
  <si>
    <t>questionable samples?</t>
  </si>
  <si>
    <t>CTD09</t>
  </si>
  <si>
    <t>insert not fully inserted</t>
  </si>
  <si>
    <t>CTD10</t>
  </si>
  <si>
    <t>CTD11</t>
  </si>
  <si>
    <t>Standby value</t>
  </si>
  <si>
    <t>SSW (K15=0.99988, P155)</t>
  </si>
  <si>
    <t>zero reference</t>
  </si>
  <si>
    <t>CTD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</si>
</sst>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"/>
    <numFmt numFmtId="165" formatCode="0.000000"/>
    <numFmt numFmtId="166" formatCode="0.0000"/>
    <numFmt numFmtId="167" formatCode="h:mm;@"/>
    <numFmt numFmtId="168" formatCode="0.0"/>
    <numFmt numFmtId="169" formatCode="[$-409]d\-mmm\-yy;@"/>
    <numFmt numFmtId="170" formatCode="m/d/yy;@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indexed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164" fontId="0" fillId="0" borderId="0" xfId="0" applyNumberFormat="1"/>
    <xf numFmtId="0" fontId="0" fillId="0" borderId="0" xfId="0" applyFont="1"/>
    <xf numFmtId="167" fontId="0" fillId="0" borderId="0" xfId="0" applyNumberFormat="1" applyFont="1"/>
    <xf numFmtId="165" fontId="0" fillId="0" borderId="0" xfId="0" applyNumberFormat="1" applyFont="1"/>
    <xf numFmtId="164" fontId="0" fillId="0" borderId="0" xfId="0" applyNumberFormat="1" applyFont="1"/>
    <xf numFmtId="164" fontId="0" fillId="0" borderId="0" xfId="0" applyNumberFormat="1" applyFont="1" applyAlignment="1">
      <alignment horizontal="right"/>
    </xf>
    <xf numFmtId="165" fontId="0" fillId="0" borderId="0" xfId="0" applyNumberFormat="1" applyFont="1" applyFill="1" applyBorder="1"/>
    <xf numFmtId="168" fontId="0" fillId="0" borderId="0" xfId="0" applyNumberFormat="1" applyFont="1"/>
    <xf numFmtId="0" fontId="4" fillId="2" borderId="1" xfId="0" applyFont="1" applyFill="1" applyBorder="1"/>
    <xf numFmtId="166" fontId="5" fillId="2" borderId="2" xfId="0" applyNumberFormat="1" applyFont="1" applyFill="1" applyBorder="1"/>
    <xf numFmtId="0" fontId="4" fillId="2" borderId="3" xfId="0" applyFont="1" applyFill="1" applyBorder="1"/>
    <xf numFmtId="166" fontId="5" fillId="2" borderId="4" xfId="0" applyNumberFormat="1" applyFont="1" applyFill="1" applyBorder="1"/>
    <xf numFmtId="0" fontId="5" fillId="2" borderId="3" xfId="0" applyFont="1" applyFill="1" applyBorder="1"/>
    <xf numFmtId="0" fontId="5" fillId="2" borderId="1" xfId="0" applyFont="1" applyFill="1" applyBorder="1"/>
    <xf numFmtId="0" fontId="5" fillId="2" borderId="5" xfId="0" applyFont="1" applyFill="1" applyBorder="1"/>
    <xf numFmtId="166" fontId="5" fillId="2" borderId="6" xfId="0" applyNumberFormat="1" applyFont="1" applyFill="1" applyBorder="1"/>
    <xf numFmtId="20" fontId="3" fillId="0" borderId="0" xfId="0" applyNumberFormat="1" applyFont="1"/>
    <xf numFmtId="168" fontId="3" fillId="0" borderId="0" xfId="0" applyNumberFormat="1" applyFont="1"/>
    <xf numFmtId="164" fontId="3" fillId="0" borderId="0" xfId="0" applyNumberFormat="1" applyFont="1"/>
    <xf numFmtId="164" fontId="0" fillId="0" borderId="0" xfId="0" applyNumberFormat="1" applyFont="1" applyAlignment="1">
      <alignment wrapText="1"/>
    </xf>
    <xf numFmtId="169" fontId="0" fillId="0" borderId="0" xfId="0" applyNumberFormat="1" applyFont="1"/>
    <xf numFmtId="169" fontId="3" fillId="0" borderId="0" xfId="0" applyNumberFormat="1" applyFont="1"/>
    <xf numFmtId="164" fontId="0" fillId="0" borderId="0" xfId="0" applyNumberFormat="1" applyFont="1" applyProtection="1"/>
    <xf numFmtId="15" fontId="0" fillId="0" borderId="0" xfId="0" applyNumberFormat="1"/>
    <xf numFmtId="170" fontId="0" fillId="0" borderId="0" xfId="0" applyNumberFormat="1" applyFont="1"/>
    <xf numFmtId="170" fontId="3" fillId="0" borderId="0" xfId="0" applyNumberFormat="1" applyFont="1"/>
    <xf numFmtId="1" fontId="0" fillId="0" borderId="0" xfId="0" applyNumberFormat="1" applyFont="1"/>
    <xf numFmtId="1" fontId="3" fillId="0" borderId="0" xfId="0" applyNumberFormat="1" applyFo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1"/>
  <sheetViews>
    <sheetView zoomScale="109" workbookViewId="0">
      <pane ySplit="1" topLeftCell="A2" activePane="bottomLeft" state="frozen"/>
      <selection pane="bottomLeft" activeCell="B143" sqref="B143"/>
    </sheetView>
  </sheetViews>
  <sheetFormatPr baseColWidth="10" defaultRowHeight="16" x14ac:dyDescent="0.2"/>
  <cols>
    <col min="1" max="1" width="10.1640625" style="21" customWidth="1"/>
    <col min="2" max="2" width="11.5" style="3" bestFit="1" customWidth="1"/>
    <col min="3" max="3" width="11.5" style="8" customWidth="1"/>
    <col min="4" max="4" width="18.6640625" style="2" customWidth="1"/>
    <col min="5" max="5" width="10.83203125" style="2"/>
    <col min="6" max="6" width="12.1640625" style="2" customWidth="1"/>
    <col min="7" max="7" width="10.83203125" style="2"/>
    <col min="8" max="8" width="10.83203125" style="5" customWidth="1"/>
    <col min="9" max="10" width="10.83203125" style="5"/>
    <col min="11" max="11" width="10.83203125" style="6"/>
    <col min="12" max="17" width="10.83203125" style="5"/>
    <col min="18" max="20" width="10.83203125" style="4"/>
    <col min="21" max="21" width="21.33203125" style="2" customWidth="1"/>
    <col min="22" max="16384" width="10.83203125" style="2"/>
  </cols>
  <sheetData>
    <row r="1" spans="1:24" ht="32" x14ac:dyDescent="0.2">
      <c r="A1" s="21" t="s">
        <v>35</v>
      </c>
      <c r="B1" s="3" t="s">
        <v>36</v>
      </c>
      <c r="C1" s="8" t="s">
        <v>52</v>
      </c>
      <c r="D1" s="2" t="s">
        <v>0</v>
      </c>
      <c r="E1" s="2" t="s">
        <v>1</v>
      </c>
      <c r="F1" s="2" t="s">
        <v>2</v>
      </c>
      <c r="G1" s="2" t="s">
        <v>3</v>
      </c>
      <c r="H1" s="20" t="s">
        <v>40</v>
      </c>
      <c r="I1" s="20" t="s">
        <v>41</v>
      </c>
      <c r="J1" s="20" t="s">
        <v>42</v>
      </c>
      <c r="K1" s="20" t="s">
        <v>43</v>
      </c>
      <c r="L1" s="20" t="s">
        <v>44</v>
      </c>
      <c r="M1" s="20" t="s">
        <v>45</v>
      </c>
      <c r="N1" s="20" t="s">
        <v>46</v>
      </c>
      <c r="O1" s="20" t="s">
        <v>47</v>
      </c>
      <c r="P1" s="20" t="s">
        <v>48</v>
      </c>
      <c r="Q1" s="20" t="s">
        <v>49</v>
      </c>
      <c r="R1" s="4" t="s">
        <v>16</v>
      </c>
      <c r="S1" s="4" t="s">
        <v>17</v>
      </c>
      <c r="T1" s="4" t="s">
        <v>18</v>
      </c>
      <c r="U1" s="4" t="s">
        <v>58</v>
      </c>
    </row>
    <row r="2" spans="1:24" x14ac:dyDescent="0.2">
      <c r="F2" s="2" t="s">
        <v>54</v>
      </c>
      <c r="H2" s="20"/>
    </row>
    <row r="3" spans="1:24" x14ac:dyDescent="0.2">
      <c r="D3" s="2" t="s">
        <v>7</v>
      </c>
      <c r="H3" s="20"/>
    </row>
    <row r="4" spans="1:24" x14ac:dyDescent="0.2">
      <c r="D4" s="2" t="s">
        <v>4</v>
      </c>
      <c r="H4" s="5">
        <v>1.99946</v>
      </c>
      <c r="I4" s="5">
        <v>1.99946</v>
      </c>
      <c r="J4" s="5">
        <v>1.9995099999999999</v>
      </c>
      <c r="K4" s="6">
        <v>1.99952</v>
      </c>
      <c r="L4" s="5">
        <v>1.9995099999999999</v>
      </c>
      <c r="M4" s="5">
        <v>1.99952</v>
      </c>
      <c r="N4" s="5">
        <v>1.99952</v>
      </c>
      <c r="O4" s="5">
        <v>1.9995499999999999</v>
      </c>
      <c r="P4" s="5">
        <v>1.9995400000000001</v>
      </c>
      <c r="Q4" s="5">
        <v>1.99952</v>
      </c>
      <c r="S4" s="4" t="str">
        <f>IF(ISBLANK(R4)," ",R4/2)</f>
        <v xml:space="preserve"> </v>
      </c>
      <c r="T4" s="7"/>
      <c r="W4" s="2" t="s">
        <v>34</v>
      </c>
      <c r="X4" s="2">
        <v>24</v>
      </c>
    </row>
    <row r="5" spans="1:24" x14ac:dyDescent="0.2">
      <c r="D5" s="2" t="s">
        <v>5</v>
      </c>
      <c r="H5" s="5">
        <v>1.9996799999999999</v>
      </c>
      <c r="I5" s="5">
        <v>1.9996799999999999</v>
      </c>
      <c r="J5" s="5">
        <v>1.9997</v>
      </c>
      <c r="K5" s="6">
        <v>1.9997100000000001</v>
      </c>
      <c r="L5" s="5">
        <v>1.99973</v>
      </c>
      <c r="M5" s="5">
        <v>1.9997</v>
      </c>
      <c r="N5" s="5">
        <v>1.9997100000000001</v>
      </c>
      <c r="S5" s="4" t="str">
        <f t="shared" ref="S5:S20" si="0">IF(ISBLANK(R5)," ",R5/2)</f>
        <v xml:space="preserve"> </v>
      </c>
      <c r="T5" s="7"/>
    </row>
    <row r="6" spans="1:24" ht="17" thickBot="1" x14ac:dyDescent="0.25">
      <c r="S6" s="4" t="str">
        <f t="shared" si="0"/>
        <v xml:space="preserve"> </v>
      </c>
      <c r="T6" s="7"/>
    </row>
    <row r="7" spans="1:24" x14ac:dyDescent="0.2">
      <c r="A7" s="21">
        <v>43254</v>
      </c>
      <c r="B7" s="3">
        <v>0.40416666666666662</v>
      </c>
      <c r="D7" s="2">
        <v>1</v>
      </c>
      <c r="E7" s="2">
        <v>1990</v>
      </c>
      <c r="F7" s="2">
        <v>1</v>
      </c>
      <c r="G7" s="2">
        <v>1401</v>
      </c>
      <c r="H7" s="23">
        <v>1.98529</v>
      </c>
      <c r="I7" s="5">
        <v>1.98529</v>
      </c>
      <c r="J7" s="5">
        <v>1.9853000000000001</v>
      </c>
      <c r="R7" s="4">
        <f>AVERAGE(H7:Q7)</f>
        <v>1.9852933333333336</v>
      </c>
      <c r="S7" s="4">
        <f t="shared" si="0"/>
        <v>0.99264666666666679</v>
      </c>
      <c r="T7" s="7">
        <f t="shared" ref="T7:T17" si="1">IF(ISBLANK(S7)," ",($X$10+$X$11*S7^(1/2)+$X$12*S7+$X$13*S7^(3/2)+$X$14*S7^2+$X$15*S7^(5/2))+(($X$4-15)/(1+$X$24*($X$4-15)))*($X$18+$X$19*S7^(1/2)+$X$20*S7+$X$21*S7^(3/2)+$X$22*S7^2+$X$23*S7^(5/2)))</f>
        <v>34.710761405434525</v>
      </c>
      <c r="W7" s="9" t="s">
        <v>19</v>
      </c>
      <c r="X7" s="10"/>
    </row>
    <row r="8" spans="1:24" x14ac:dyDescent="0.2">
      <c r="A8" s="21">
        <v>43254</v>
      </c>
      <c r="D8" s="2">
        <v>2</v>
      </c>
      <c r="E8" s="2">
        <v>1991</v>
      </c>
      <c r="F8" s="2">
        <v>1</v>
      </c>
      <c r="G8" s="2">
        <v>1402</v>
      </c>
      <c r="H8" s="5">
        <v>1.9852000000000001</v>
      </c>
      <c r="I8" s="5">
        <v>1.9851799999999999</v>
      </c>
      <c r="J8" s="5">
        <v>1.9852000000000001</v>
      </c>
      <c r="R8" s="4">
        <f t="shared" ref="R8:R62" si="2">AVERAGE(H8:Q8)</f>
        <v>1.9851933333333334</v>
      </c>
      <c r="S8" s="4">
        <f t="shared" si="0"/>
        <v>0.99259666666666668</v>
      </c>
      <c r="T8" s="7">
        <f t="shared" si="1"/>
        <v>34.70879599884509</v>
      </c>
      <c r="W8" s="11"/>
      <c r="X8" s="12"/>
    </row>
    <row r="9" spans="1:24" ht="17" thickBot="1" x14ac:dyDescent="0.25">
      <c r="A9" s="22">
        <v>43254</v>
      </c>
      <c r="D9" s="2">
        <v>3</v>
      </c>
      <c r="E9" s="2">
        <v>1986</v>
      </c>
      <c r="F9" s="2">
        <v>1</v>
      </c>
      <c r="G9" s="2">
        <v>1403</v>
      </c>
      <c r="H9" s="5">
        <v>1.9852799999999999</v>
      </c>
      <c r="I9" s="5">
        <v>1.98529</v>
      </c>
      <c r="J9" s="5">
        <v>1.9852799999999999</v>
      </c>
      <c r="R9" s="4">
        <f t="shared" si="2"/>
        <v>1.9852833333333333</v>
      </c>
      <c r="S9" s="4">
        <f t="shared" si="0"/>
        <v>0.99264166666666664</v>
      </c>
      <c r="T9" s="7">
        <f t="shared" si="1"/>
        <v>34.710564863978604</v>
      </c>
      <c r="W9" s="13"/>
      <c r="X9" s="12"/>
    </row>
    <row r="10" spans="1:24" x14ac:dyDescent="0.2">
      <c r="A10" s="22">
        <v>43254</v>
      </c>
      <c r="D10" s="2">
        <v>4</v>
      </c>
      <c r="E10" s="2">
        <v>1984</v>
      </c>
      <c r="F10" s="2">
        <v>1</v>
      </c>
      <c r="G10" s="2">
        <v>1404</v>
      </c>
      <c r="H10" s="5">
        <v>1.9851300000000001</v>
      </c>
      <c r="I10" s="5">
        <v>1.9851700000000001</v>
      </c>
      <c r="J10" s="5">
        <v>1.9851799999999999</v>
      </c>
      <c r="R10" s="4">
        <f t="shared" si="2"/>
        <v>1.9851599999999998</v>
      </c>
      <c r="S10" s="4">
        <f t="shared" si="0"/>
        <v>0.99257999999999991</v>
      </c>
      <c r="T10" s="7">
        <f t="shared" si="1"/>
        <v>34.708140867250904</v>
      </c>
      <c r="W10" s="14" t="s">
        <v>20</v>
      </c>
      <c r="X10" s="10">
        <v>8.0000000000000002E-3</v>
      </c>
    </row>
    <row r="11" spans="1:24" x14ac:dyDescent="0.2">
      <c r="A11" s="22">
        <v>43254</v>
      </c>
      <c r="D11" s="2">
        <v>5</v>
      </c>
      <c r="E11" s="2">
        <v>1983</v>
      </c>
      <c r="F11" s="2">
        <v>1</v>
      </c>
      <c r="G11" s="2">
        <v>1405</v>
      </c>
      <c r="H11" s="5">
        <v>1.98509</v>
      </c>
      <c r="I11" s="5">
        <v>1.98509</v>
      </c>
      <c r="J11" s="5">
        <v>1.98509</v>
      </c>
      <c r="R11" s="4">
        <f t="shared" si="2"/>
        <v>1.9850900000000002</v>
      </c>
      <c r="S11" s="4">
        <f t="shared" si="0"/>
        <v>0.99254500000000012</v>
      </c>
      <c r="T11" s="7">
        <f t="shared" si="1"/>
        <v>34.706765097308377</v>
      </c>
      <c r="W11" s="13" t="s">
        <v>21</v>
      </c>
      <c r="X11" s="12">
        <v>-0.16919999999999999</v>
      </c>
    </row>
    <row r="12" spans="1:24" x14ac:dyDescent="0.2">
      <c r="A12" s="22">
        <v>43254</v>
      </c>
      <c r="D12" s="2">
        <v>6</v>
      </c>
      <c r="E12" s="2">
        <v>1982</v>
      </c>
      <c r="F12" s="2">
        <v>1</v>
      </c>
      <c r="G12" s="2">
        <v>1406</v>
      </c>
      <c r="H12" s="5">
        <v>1.9852399999999999</v>
      </c>
      <c r="I12" s="5">
        <v>1.9852399999999999</v>
      </c>
      <c r="J12" s="5">
        <v>1.98509</v>
      </c>
      <c r="R12" s="4">
        <f t="shared" si="2"/>
        <v>1.98519</v>
      </c>
      <c r="S12" s="4">
        <f t="shared" si="0"/>
        <v>0.99259500000000001</v>
      </c>
      <c r="T12" s="7">
        <f t="shared" si="1"/>
        <v>34.708730485597123</v>
      </c>
      <c r="W12" s="13" t="s">
        <v>22</v>
      </c>
      <c r="X12" s="12">
        <v>25.385100000000001</v>
      </c>
    </row>
    <row r="13" spans="1:24" x14ac:dyDescent="0.2">
      <c r="A13" s="22">
        <v>43254</v>
      </c>
      <c r="D13" s="2">
        <v>7</v>
      </c>
      <c r="E13" s="2">
        <v>1982</v>
      </c>
      <c r="F13" s="2">
        <v>1</v>
      </c>
      <c r="G13" s="2">
        <v>1407</v>
      </c>
      <c r="H13" s="5">
        <v>1.98519</v>
      </c>
      <c r="I13" s="5">
        <v>1.9852000000000001</v>
      </c>
      <c r="J13" s="5">
        <v>1.9852000000000001</v>
      </c>
      <c r="R13" s="4">
        <f t="shared" si="2"/>
        <v>1.9851966666666667</v>
      </c>
      <c r="S13" s="4">
        <f t="shared" si="0"/>
        <v>0.99259833333333336</v>
      </c>
      <c r="T13" s="7">
        <f t="shared" si="1"/>
        <v>34.70886151211274</v>
      </c>
      <c r="W13" s="13" t="s">
        <v>23</v>
      </c>
      <c r="X13" s="12">
        <v>14.094099999999999</v>
      </c>
    </row>
    <row r="14" spans="1:24" x14ac:dyDescent="0.2">
      <c r="A14" s="22">
        <v>43254</v>
      </c>
      <c r="D14" s="2">
        <v>9</v>
      </c>
      <c r="E14" s="2">
        <v>1978</v>
      </c>
      <c r="F14" s="2">
        <v>1</v>
      </c>
      <c r="G14" s="2">
        <v>1408</v>
      </c>
      <c r="H14" s="5">
        <v>1.98492</v>
      </c>
      <c r="I14" s="5">
        <v>1.9849300000000001</v>
      </c>
      <c r="J14" s="5">
        <v>1.9849300000000001</v>
      </c>
      <c r="R14" s="4">
        <f t="shared" si="2"/>
        <v>1.9849266666666667</v>
      </c>
      <c r="S14" s="4">
        <f t="shared" si="0"/>
        <v>0.99246333333333336</v>
      </c>
      <c r="T14" s="7">
        <f t="shared" si="1"/>
        <v>34.703555001190622</v>
      </c>
      <c r="W14" s="13" t="s">
        <v>24</v>
      </c>
      <c r="X14" s="12">
        <v>-7.0260999999999996</v>
      </c>
    </row>
    <row r="15" spans="1:24" x14ac:dyDescent="0.2">
      <c r="A15" s="22">
        <v>43254</v>
      </c>
      <c r="D15" s="2">
        <v>10</v>
      </c>
      <c r="E15" s="2">
        <v>1974</v>
      </c>
      <c r="F15" s="2">
        <v>1</v>
      </c>
      <c r="G15" s="2">
        <v>1409</v>
      </c>
      <c r="H15" s="5">
        <v>1.9849699999999999</v>
      </c>
      <c r="I15" s="5">
        <v>1.9849699999999999</v>
      </c>
      <c r="J15" s="5">
        <v>1.9849699999999999</v>
      </c>
      <c r="R15" s="4">
        <f t="shared" si="2"/>
        <v>1.9849699999999999</v>
      </c>
      <c r="S15" s="4">
        <f t="shared" si="0"/>
        <v>0.99248499999999995</v>
      </c>
      <c r="T15" s="7">
        <f t="shared" si="1"/>
        <v>34.7044066547396</v>
      </c>
      <c r="W15" s="13" t="s">
        <v>25</v>
      </c>
      <c r="X15" s="12">
        <v>2.7081</v>
      </c>
    </row>
    <row r="16" spans="1:24" ht="17" thickBot="1" x14ac:dyDescent="0.25">
      <c r="A16" s="22">
        <v>43254</v>
      </c>
      <c r="D16" s="2">
        <v>11</v>
      </c>
      <c r="E16" s="2">
        <v>1972</v>
      </c>
      <c r="F16" s="2">
        <v>1</v>
      </c>
      <c r="G16" s="2">
        <v>1410</v>
      </c>
      <c r="H16" s="5">
        <v>1.98495</v>
      </c>
      <c r="I16" s="5">
        <v>1.9849699999999999</v>
      </c>
      <c r="J16" s="5">
        <v>1.9849300000000001</v>
      </c>
      <c r="R16" s="4">
        <f t="shared" si="2"/>
        <v>1.9849500000000002</v>
      </c>
      <c r="S16" s="4">
        <f t="shared" si="0"/>
        <v>0.99247500000000011</v>
      </c>
      <c r="T16" s="7">
        <f t="shared" si="1"/>
        <v>34.704013583457602</v>
      </c>
      <c r="W16" s="15" t="s">
        <v>26</v>
      </c>
      <c r="X16" s="16">
        <f>SUM(X10:X15)</f>
        <v>35</v>
      </c>
    </row>
    <row r="17" spans="1:24" x14ac:dyDescent="0.2">
      <c r="A17" s="22">
        <v>43254</v>
      </c>
      <c r="B17" s="3">
        <v>0.57013888888888886</v>
      </c>
      <c r="D17" s="2">
        <v>12</v>
      </c>
      <c r="E17" s="2">
        <v>1972</v>
      </c>
      <c r="F17" s="2">
        <v>1</v>
      </c>
      <c r="G17" s="2">
        <v>1411</v>
      </c>
      <c r="H17" s="5">
        <v>1.9849300000000001</v>
      </c>
      <c r="I17" s="5">
        <v>1.98492</v>
      </c>
      <c r="J17" s="5">
        <v>1.98491</v>
      </c>
      <c r="R17" s="4">
        <f t="shared" si="2"/>
        <v>1.98492</v>
      </c>
      <c r="S17" s="4">
        <f t="shared" si="0"/>
        <v>0.99246000000000001</v>
      </c>
      <c r="T17" s="7">
        <f t="shared" si="1"/>
        <v>34.703423977862883</v>
      </c>
      <c r="W17" s="14" t="s">
        <v>26</v>
      </c>
      <c r="X17" s="10">
        <f>SUM(X18:X23)</f>
        <v>0</v>
      </c>
    </row>
    <row r="18" spans="1:24" x14ac:dyDescent="0.2">
      <c r="T18" s="7"/>
      <c r="W18" s="13" t="s">
        <v>27</v>
      </c>
      <c r="X18" s="12">
        <v>5.0000000000000001E-4</v>
      </c>
    </row>
    <row r="19" spans="1:24" x14ac:dyDescent="0.2">
      <c r="A19" s="21">
        <v>43254</v>
      </c>
      <c r="B19" s="3">
        <v>0.57361111111111118</v>
      </c>
      <c r="D19" s="2">
        <v>1</v>
      </c>
      <c r="E19" s="2">
        <v>1990</v>
      </c>
      <c r="F19" s="2">
        <v>2</v>
      </c>
      <c r="G19" s="2">
        <v>1</v>
      </c>
      <c r="H19" s="5">
        <v>1.98542</v>
      </c>
      <c r="I19" s="5">
        <v>1.9854000000000001</v>
      </c>
      <c r="J19" s="5">
        <v>1.9854099999999999</v>
      </c>
      <c r="R19" s="4">
        <f t="shared" si="2"/>
        <v>1.9854099999999999</v>
      </c>
      <c r="S19" s="4">
        <f t="shared" si="0"/>
        <v>0.99270499999999995</v>
      </c>
      <c r="T19" s="7">
        <f>IF(ISBLANK(S19)," ",($X$10+$X$11*S19^(1/2)+$X$12*S19+$X$13*S19^(3/2)+$X$14*S19^2+$X$15*S19^(5/2))+(($X$4-15)/(1+$X$24*($X$4-15)))*($X$18+$X$19*S19^(1/2)+$X$20*S19+$X$21*S19^(3/2)+$X$22*S19^2+$X$23*S19^(5/2)))</f>
        <v>34.713054402172673</v>
      </c>
      <c r="W19" s="13" t="s">
        <v>28</v>
      </c>
      <c r="X19" s="12">
        <v>-5.5999999999999999E-3</v>
      </c>
    </row>
    <row r="20" spans="1:24" x14ac:dyDescent="0.2">
      <c r="A20" s="21">
        <v>43254</v>
      </c>
      <c r="D20" s="2">
        <v>2</v>
      </c>
      <c r="E20" s="2">
        <v>1991</v>
      </c>
      <c r="F20" s="2">
        <v>2</v>
      </c>
      <c r="G20" s="2">
        <v>2</v>
      </c>
      <c r="H20" s="5">
        <v>1.9854000000000001</v>
      </c>
      <c r="I20" s="5">
        <v>1.9854000000000001</v>
      </c>
      <c r="J20" s="5">
        <v>1.98542</v>
      </c>
      <c r="R20" s="4">
        <f t="shared" si="2"/>
        <v>1.9854066666666668</v>
      </c>
      <c r="S20" s="4">
        <f t="shared" si="0"/>
        <v>0.99270333333333338</v>
      </c>
      <c r="T20" s="7">
        <f>IF(ISBLANK(S20)," ",($X$10+$X$11*S20^(1/2)+$X$12*S20+$X$13*S20^(3/2)+$X$14*S20^2+$X$15*S20^(5/2))+(($X$4-15)/(1+$X$24*($X$4-15)))*($X$18+$X$19*S20^(1/2)+$X$20*S20+$X$21*S20^(3/2)+$X$22*S20^2+$X$23*S20^(5/2)))</f>
        <v>34.712988887645636</v>
      </c>
      <c r="W20" s="13" t="s">
        <v>29</v>
      </c>
      <c r="X20" s="12">
        <v>-6.6E-3</v>
      </c>
    </row>
    <row r="21" spans="1:24" x14ac:dyDescent="0.2">
      <c r="A21" s="22">
        <v>43254</v>
      </c>
      <c r="D21" s="2">
        <v>3</v>
      </c>
      <c r="E21" s="2">
        <v>1986</v>
      </c>
      <c r="F21" s="2">
        <v>2</v>
      </c>
      <c r="G21" s="2">
        <v>5</v>
      </c>
      <c r="H21" s="5">
        <v>1.98539</v>
      </c>
      <c r="I21" s="5">
        <v>1.9853799999999999</v>
      </c>
      <c r="J21" s="5">
        <v>1.98539</v>
      </c>
      <c r="R21" s="4">
        <f t="shared" si="2"/>
        <v>1.9853866666666666</v>
      </c>
      <c r="S21" s="4">
        <f>IF(ISBLANK(H21)," ",R21/2)</f>
        <v>0.99269333333333332</v>
      </c>
      <c r="T21" s="7">
        <f t="shared" ref="T21:T42" si="3">IF(ISBLANK(H21)," ",($X$10+$X$11*S21^(1/2)+$X$12*S21+$X$13*S21^(3/2)+$X$14*S21^2+$X$15*S21^(5/2))+(($X$4-15)/(1+$X$24*($X$4-15)))*($X$18+$X$19*S21^(1/2)+$X$20*S21+$X$21*S21^(3/2)+$X$22*S21^2+$X$23*S21^(5/2)))</f>
        <v>34.712595800896594</v>
      </c>
      <c r="W21" s="13" t="s">
        <v>30</v>
      </c>
      <c r="X21" s="12">
        <v>-3.7499999999999999E-2</v>
      </c>
    </row>
    <row r="22" spans="1:24" x14ac:dyDescent="0.2">
      <c r="A22" s="22">
        <v>43254</v>
      </c>
      <c r="D22" s="2">
        <v>4</v>
      </c>
      <c r="E22" s="2">
        <v>1984</v>
      </c>
      <c r="F22" s="2">
        <v>2</v>
      </c>
      <c r="G22" s="2">
        <v>7</v>
      </c>
      <c r="H22" s="5">
        <v>1.9853400000000001</v>
      </c>
      <c r="I22" s="5">
        <v>1.9853400000000001</v>
      </c>
      <c r="J22" s="5">
        <v>1.98532</v>
      </c>
      <c r="R22" s="4">
        <f t="shared" si="2"/>
        <v>1.9853333333333334</v>
      </c>
      <c r="S22" s="4">
        <f t="shared" ref="S22:S66" si="4">IF(ISBLANK(H22)," ",R22/2)</f>
        <v>0.9926666666666667</v>
      </c>
      <c r="T22" s="7">
        <f t="shared" si="3"/>
        <v>34.711547573029172</v>
      </c>
      <c r="W22" s="13" t="s">
        <v>31</v>
      </c>
      <c r="X22" s="12">
        <v>6.3600000000000004E-2</v>
      </c>
    </row>
    <row r="23" spans="1:24" ht="17" thickBot="1" x14ac:dyDescent="0.25">
      <c r="A23" s="22">
        <v>43254</v>
      </c>
      <c r="D23" s="2">
        <v>5</v>
      </c>
      <c r="E23" s="2">
        <v>1983</v>
      </c>
      <c r="F23" s="2">
        <v>2</v>
      </c>
      <c r="G23" s="2">
        <v>9</v>
      </c>
      <c r="H23" s="5">
        <v>1.9852799999999999</v>
      </c>
      <c r="I23" s="5">
        <v>1.98526</v>
      </c>
      <c r="J23" s="5">
        <v>1.9852700000000001</v>
      </c>
      <c r="R23" s="4">
        <f t="shared" si="2"/>
        <v>1.9852699999999999</v>
      </c>
      <c r="S23" s="4">
        <f t="shared" si="4"/>
        <v>0.99263499999999993</v>
      </c>
      <c r="T23" s="7">
        <f t="shared" si="3"/>
        <v>34.710302808979556</v>
      </c>
      <c r="W23" s="15" t="s">
        <v>32</v>
      </c>
      <c r="X23" s="16">
        <v>-1.44E-2</v>
      </c>
    </row>
    <row r="24" spans="1:24" ht="17" thickBot="1" x14ac:dyDescent="0.25">
      <c r="A24" s="22">
        <v>43254</v>
      </c>
      <c r="D24" s="2">
        <v>6</v>
      </c>
      <c r="E24" s="2">
        <v>1982</v>
      </c>
      <c r="F24" s="2">
        <v>2</v>
      </c>
      <c r="G24" s="2">
        <v>11</v>
      </c>
      <c r="H24" s="5">
        <v>1.9852799999999999</v>
      </c>
      <c r="I24" s="5">
        <v>1.9852799999999999</v>
      </c>
      <c r="J24" s="5">
        <v>1.98529</v>
      </c>
      <c r="R24" s="4">
        <f t="shared" si="2"/>
        <v>1.9852833333333333</v>
      </c>
      <c r="S24" s="4">
        <f t="shared" si="4"/>
        <v>0.99264166666666664</v>
      </c>
      <c r="T24" s="7">
        <f t="shared" si="3"/>
        <v>34.710564863978604</v>
      </c>
      <c r="W24" s="15" t="s">
        <v>33</v>
      </c>
      <c r="X24" s="16">
        <v>1.6199999999999999E-2</v>
      </c>
    </row>
    <row r="25" spans="1:24" x14ac:dyDescent="0.2">
      <c r="A25" s="22">
        <v>43254</v>
      </c>
      <c r="D25" s="2">
        <v>7</v>
      </c>
      <c r="E25" s="2">
        <v>1982</v>
      </c>
      <c r="F25" s="2">
        <v>2</v>
      </c>
      <c r="G25" s="2">
        <v>13</v>
      </c>
      <c r="H25" s="5">
        <v>1.9852700000000001</v>
      </c>
      <c r="I25" s="5">
        <v>1.9852799999999999</v>
      </c>
      <c r="J25" s="5">
        <v>1.9852799999999999</v>
      </c>
      <c r="R25" s="4">
        <f t="shared" si="2"/>
        <v>1.9852766666666668</v>
      </c>
      <c r="S25" s="4">
        <f t="shared" si="4"/>
        <v>0.9926383333333334</v>
      </c>
      <c r="T25" s="7">
        <f t="shared" si="3"/>
        <v>34.710433836439734</v>
      </c>
    </row>
    <row r="26" spans="1:24" x14ac:dyDescent="0.2">
      <c r="A26" s="22">
        <v>43254</v>
      </c>
      <c r="D26" s="2">
        <v>9</v>
      </c>
      <c r="E26" s="2">
        <v>1978</v>
      </c>
      <c r="F26" s="2">
        <v>2</v>
      </c>
      <c r="G26" s="2">
        <v>15</v>
      </c>
      <c r="H26" s="5">
        <v>1.9851799999999999</v>
      </c>
      <c r="I26" s="5">
        <v>1.9851799999999999</v>
      </c>
      <c r="J26" s="5">
        <v>1.98519</v>
      </c>
      <c r="R26" s="4">
        <f t="shared" si="2"/>
        <v>1.9851833333333333</v>
      </c>
      <c r="S26" s="4">
        <f t="shared" si="4"/>
        <v>0.99259166666666665</v>
      </c>
      <c r="T26" s="7">
        <f t="shared" si="3"/>
        <v>34.708599459160212</v>
      </c>
    </row>
    <row r="27" spans="1:24" x14ac:dyDescent="0.2">
      <c r="A27" s="22">
        <v>43254</v>
      </c>
      <c r="D27" s="2">
        <v>10</v>
      </c>
      <c r="E27" s="2">
        <v>1974</v>
      </c>
      <c r="F27" s="2">
        <v>2</v>
      </c>
      <c r="G27" s="2">
        <v>17</v>
      </c>
      <c r="H27" s="5">
        <v>1.9851300000000001</v>
      </c>
      <c r="I27" s="5">
        <v>1.9851399999999999</v>
      </c>
      <c r="J27" s="5">
        <v>1.9851399999999999</v>
      </c>
      <c r="R27" s="4">
        <f t="shared" si="2"/>
        <v>1.9851366666666668</v>
      </c>
      <c r="S27" s="4">
        <f t="shared" si="4"/>
        <v>0.99256833333333339</v>
      </c>
      <c r="T27" s="7">
        <f t="shared" si="3"/>
        <v>34.707682276305832</v>
      </c>
    </row>
    <row r="28" spans="1:24" x14ac:dyDescent="0.2">
      <c r="A28" s="22">
        <v>43254</v>
      </c>
      <c r="D28" s="2">
        <v>11</v>
      </c>
      <c r="E28" s="2">
        <v>1972</v>
      </c>
      <c r="F28" s="2">
        <v>2</v>
      </c>
      <c r="G28" s="2">
        <v>19</v>
      </c>
      <c r="H28" s="5">
        <v>1.9851000000000001</v>
      </c>
      <c r="I28" s="5">
        <v>1.9851300000000001</v>
      </c>
      <c r="J28" s="5">
        <v>1.98512</v>
      </c>
      <c r="R28" s="4">
        <f t="shared" si="2"/>
        <v>1.9851166666666666</v>
      </c>
      <c r="S28" s="4">
        <f t="shared" si="4"/>
        <v>0.99255833333333332</v>
      </c>
      <c r="T28" s="7">
        <f t="shared" si="3"/>
        <v>34.70728919912036</v>
      </c>
    </row>
    <row r="29" spans="1:24" x14ac:dyDescent="0.2">
      <c r="A29" s="22">
        <v>43254</v>
      </c>
      <c r="B29" s="3">
        <v>0.60486111111111118</v>
      </c>
      <c r="D29" s="2">
        <v>12</v>
      </c>
      <c r="E29" s="2">
        <v>1972</v>
      </c>
      <c r="F29" s="2">
        <v>2</v>
      </c>
      <c r="G29" s="2">
        <v>21</v>
      </c>
      <c r="H29" s="5">
        <v>1.98512</v>
      </c>
      <c r="I29" s="5">
        <v>1.9851000000000001</v>
      </c>
      <c r="J29" s="5">
        <v>1.98512</v>
      </c>
      <c r="R29" s="4">
        <f t="shared" si="2"/>
        <v>1.9851133333333335</v>
      </c>
      <c r="S29" s="4">
        <f t="shared" si="4"/>
        <v>0.99255666666666675</v>
      </c>
      <c r="T29" s="7">
        <f t="shared" si="3"/>
        <v>34.707223686324994</v>
      </c>
    </row>
    <row r="30" spans="1:24" x14ac:dyDescent="0.2">
      <c r="R30" s="4" t="e">
        <f t="shared" si="2"/>
        <v>#DIV/0!</v>
      </c>
      <c r="S30" s="4" t="str">
        <f t="shared" si="4"/>
        <v xml:space="preserve"> </v>
      </c>
      <c r="T30" s="7" t="str">
        <f t="shared" si="3"/>
        <v xml:space="preserve"> </v>
      </c>
    </row>
    <row r="31" spans="1:24" x14ac:dyDescent="0.2">
      <c r="A31" s="21">
        <v>43254</v>
      </c>
      <c r="B31" s="3">
        <v>0.60625000000000007</v>
      </c>
      <c r="D31" s="2">
        <v>1</v>
      </c>
      <c r="E31" s="2">
        <v>1990</v>
      </c>
      <c r="F31" s="2">
        <v>2</v>
      </c>
      <c r="G31" s="2">
        <v>3</v>
      </c>
      <c r="H31" s="5">
        <v>1.9854700000000001</v>
      </c>
      <c r="I31" s="5">
        <v>1.98549</v>
      </c>
      <c r="J31" s="5">
        <v>1.98549</v>
      </c>
      <c r="R31" s="4">
        <f t="shared" si="2"/>
        <v>1.9854833333333335</v>
      </c>
      <c r="S31" s="4">
        <f t="shared" si="4"/>
        <v>0.99274166666666674</v>
      </c>
      <c r="T31" s="7">
        <f t="shared" si="3"/>
        <v>34.714495726746208</v>
      </c>
    </row>
    <row r="32" spans="1:24" x14ac:dyDescent="0.2">
      <c r="A32" s="21">
        <v>43254</v>
      </c>
      <c r="D32" s="2">
        <v>2</v>
      </c>
      <c r="E32" s="2">
        <v>1991</v>
      </c>
      <c r="F32" s="2">
        <v>2</v>
      </c>
      <c r="G32" s="2">
        <v>4</v>
      </c>
      <c r="H32" s="5">
        <v>1.9854700000000001</v>
      </c>
      <c r="I32" s="5">
        <v>1.9854700000000001</v>
      </c>
      <c r="J32" s="5">
        <v>1.98546</v>
      </c>
      <c r="R32" s="4">
        <f t="shared" si="2"/>
        <v>1.9854666666666667</v>
      </c>
      <c r="S32" s="4">
        <f t="shared" si="4"/>
        <v>0.99273333333333336</v>
      </c>
      <c r="T32" s="7">
        <f t="shared" si="3"/>
        <v>34.714168152143181</v>
      </c>
    </row>
    <row r="33" spans="1:20" x14ac:dyDescent="0.2">
      <c r="A33" s="22">
        <v>43254</v>
      </c>
      <c r="D33" s="2">
        <v>3</v>
      </c>
      <c r="E33" s="2">
        <v>1986</v>
      </c>
      <c r="F33" s="2">
        <v>2</v>
      </c>
      <c r="G33" s="2">
        <v>6</v>
      </c>
      <c r="H33" s="5">
        <v>1.98543</v>
      </c>
      <c r="I33" s="5">
        <v>1.98543</v>
      </c>
      <c r="J33" s="5">
        <v>1.9854499999999999</v>
      </c>
      <c r="R33" s="4">
        <f t="shared" si="2"/>
        <v>1.9854366666666667</v>
      </c>
      <c r="S33" s="4">
        <f t="shared" si="4"/>
        <v>0.99271833333333337</v>
      </c>
      <c r="T33" s="7">
        <f t="shared" si="3"/>
        <v>34.713578519097446</v>
      </c>
    </row>
    <row r="34" spans="1:20" x14ac:dyDescent="0.2">
      <c r="A34" s="22">
        <v>43254</v>
      </c>
      <c r="D34" s="2">
        <v>4</v>
      </c>
      <c r="E34" s="2">
        <v>1984</v>
      </c>
      <c r="F34" s="2">
        <v>2</v>
      </c>
      <c r="G34" s="2">
        <v>8</v>
      </c>
      <c r="H34" s="5">
        <v>1.9853700000000001</v>
      </c>
      <c r="I34" s="5">
        <v>1.9853799999999999</v>
      </c>
      <c r="J34" s="5">
        <v>1.9853799999999999</v>
      </c>
      <c r="R34" s="4">
        <f t="shared" si="2"/>
        <v>1.9853766666666666</v>
      </c>
      <c r="S34" s="4">
        <f t="shared" si="4"/>
        <v>0.99268833333333328</v>
      </c>
      <c r="T34" s="7">
        <f t="shared" si="3"/>
        <v>34.712399257787723</v>
      </c>
    </row>
    <row r="35" spans="1:20" x14ac:dyDescent="0.2">
      <c r="A35" s="22">
        <v>43254</v>
      </c>
      <c r="D35" s="2">
        <v>5</v>
      </c>
      <c r="E35" s="2">
        <v>1983</v>
      </c>
      <c r="F35" s="2">
        <v>2</v>
      </c>
      <c r="G35" s="2">
        <v>10</v>
      </c>
      <c r="H35" s="5">
        <v>1.9853000000000001</v>
      </c>
      <c r="I35" s="5">
        <v>1.9853000000000001</v>
      </c>
      <c r="J35" s="5">
        <v>1.9852700000000001</v>
      </c>
      <c r="K35" s="6">
        <v>1.9852799999999999</v>
      </c>
      <c r="R35" s="4">
        <f t="shared" si="2"/>
        <v>1.9852875000000001</v>
      </c>
      <c r="S35" s="4">
        <f t="shared" si="4"/>
        <v>0.99264375000000005</v>
      </c>
      <c r="T35" s="7">
        <f t="shared" si="3"/>
        <v>34.710646756230375</v>
      </c>
    </row>
    <row r="36" spans="1:20" x14ac:dyDescent="0.2">
      <c r="A36" s="22">
        <v>43254</v>
      </c>
      <c r="D36" s="2">
        <v>6</v>
      </c>
      <c r="E36" s="2">
        <v>1982</v>
      </c>
      <c r="F36" s="2">
        <v>2</v>
      </c>
      <c r="G36" s="2">
        <v>12</v>
      </c>
      <c r="H36" s="5">
        <v>1.98529</v>
      </c>
      <c r="I36" s="5">
        <v>1.98529</v>
      </c>
      <c r="J36" s="5">
        <v>1.98529</v>
      </c>
      <c r="R36" s="4">
        <f t="shared" si="2"/>
        <v>1.98529</v>
      </c>
      <c r="S36" s="4">
        <f t="shared" si="4"/>
        <v>0.992645</v>
      </c>
      <c r="T36" s="7">
        <f t="shared" si="3"/>
        <v>34.710695891596203</v>
      </c>
    </row>
    <row r="37" spans="1:20" x14ac:dyDescent="0.2">
      <c r="A37" s="22">
        <v>43254</v>
      </c>
      <c r="D37" s="2">
        <v>7</v>
      </c>
      <c r="E37" s="2">
        <v>1982</v>
      </c>
      <c r="F37" s="2">
        <v>2</v>
      </c>
      <c r="G37" s="2">
        <v>14</v>
      </c>
      <c r="H37" s="5">
        <v>1.98529</v>
      </c>
      <c r="I37" s="5">
        <v>1.9852799999999999</v>
      </c>
      <c r="J37" s="5">
        <v>1.98529</v>
      </c>
      <c r="R37" s="4">
        <f t="shared" si="2"/>
        <v>1.9852866666666664</v>
      </c>
      <c r="S37" s="4">
        <f t="shared" si="4"/>
        <v>0.99264333333333321</v>
      </c>
      <c r="T37" s="7">
        <f t="shared" si="3"/>
        <v>34.710630377777555</v>
      </c>
    </row>
    <row r="38" spans="1:20" x14ac:dyDescent="0.2">
      <c r="A38" s="22">
        <v>43254</v>
      </c>
      <c r="D38" s="2">
        <v>9</v>
      </c>
      <c r="E38" s="2">
        <v>1978</v>
      </c>
      <c r="F38" s="2">
        <v>2</v>
      </c>
      <c r="G38" s="2">
        <v>16</v>
      </c>
      <c r="H38" s="5">
        <v>1.98522</v>
      </c>
      <c r="I38" s="5">
        <v>1.9852300000000001</v>
      </c>
      <c r="J38" s="5">
        <v>1.9852300000000001</v>
      </c>
      <c r="R38" s="4">
        <f t="shared" si="2"/>
        <v>1.9852266666666667</v>
      </c>
      <c r="S38" s="4">
        <f t="shared" si="4"/>
        <v>0.99261333333333335</v>
      </c>
      <c r="T38" s="7">
        <f t="shared" si="3"/>
        <v>34.709451132407096</v>
      </c>
    </row>
    <row r="39" spans="1:20" x14ac:dyDescent="0.2">
      <c r="A39" s="22">
        <v>43254</v>
      </c>
      <c r="D39" s="2">
        <v>10</v>
      </c>
      <c r="E39" s="2">
        <v>1974</v>
      </c>
      <c r="F39" s="2">
        <v>2</v>
      </c>
      <c r="G39" s="2">
        <v>18</v>
      </c>
      <c r="H39" s="5">
        <v>1.9852000000000001</v>
      </c>
      <c r="I39" s="5">
        <v>1.98519</v>
      </c>
      <c r="J39" s="5">
        <v>1.98519</v>
      </c>
      <c r="R39" s="4">
        <f t="shared" si="2"/>
        <v>1.9851933333333334</v>
      </c>
      <c r="S39" s="4">
        <f t="shared" si="4"/>
        <v>0.99259666666666668</v>
      </c>
      <c r="T39" s="7">
        <f t="shared" si="3"/>
        <v>34.70879599884509</v>
      </c>
    </row>
    <row r="40" spans="1:20" x14ac:dyDescent="0.2">
      <c r="A40" s="22">
        <v>43254</v>
      </c>
      <c r="D40" s="2">
        <v>11</v>
      </c>
      <c r="E40" s="2">
        <v>1972</v>
      </c>
      <c r="F40" s="2">
        <v>2</v>
      </c>
      <c r="G40" s="2">
        <v>20</v>
      </c>
      <c r="H40" s="5">
        <v>1.98516</v>
      </c>
      <c r="I40" s="5">
        <v>1.98516</v>
      </c>
      <c r="J40" s="5">
        <v>1.98515</v>
      </c>
      <c r="R40" s="4">
        <f t="shared" si="2"/>
        <v>1.9851566666666667</v>
      </c>
      <c r="S40" s="4">
        <f t="shared" si="4"/>
        <v>0.99257833333333334</v>
      </c>
      <c r="T40" s="7">
        <f t="shared" si="3"/>
        <v>34.708075354199714</v>
      </c>
    </row>
    <row r="41" spans="1:20" x14ac:dyDescent="0.2">
      <c r="A41" s="22">
        <v>43254</v>
      </c>
      <c r="B41" s="3">
        <v>0.63888888888888895</v>
      </c>
      <c r="D41" s="2">
        <v>12</v>
      </c>
      <c r="E41" s="2">
        <v>1972</v>
      </c>
      <c r="F41" s="2">
        <v>2</v>
      </c>
      <c r="G41" s="2">
        <v>22</v>
      </c>
      <c r="H41" s="5">
        <v>1.9851399999999999</v>
      </c>
      <c r="I41" s="5">
        <v>1.9851300000000001</v>
      </c>
      <c r="J41" s="5">
        <v>1.98516</v>
      </c>
      <c r="K41" s="6">
        <v>1.98515</v>
      </c>
      <c r="R41" s="4">
        <f t="shared" si="2"/>
        <v>1.9851449999999999</v>
      </c>
      <c r="S41" s="4">
        <f t="shared" si="4"/>
        <v>0.99257249999999997</v>
      </c>
      <c r="T41" s="7">
        <f t="shared" si="3"/>
        <v>34.707846058675521</v>
      </c>
    </row>
    <row r="42" spans="1:20" x14ac:dyDescent="0.2">
      <c r="S42" s="4" t="str">
        <f t="shared" si="4"/>
        <v xml:space="preserve"> </v>
      </c>
      <c r="T42" s="7" t="str">
        <f t="shared" si="3"/>
        <v xml:space="preserve"> </v>
      </c>
    </row>
    <row r="43" spans="1:20" x14ac:dyDescent="0.2">
      <c r="D43" s="2" t="s">
        <v>4</v>
      </c>
      <c r="H43" s="5">
        <v>1.9997400000000001</v>
      </c>
      <c r="I43" s="5">
        <v>1.9997199999999999</v>
      </c>
      <c r="J43" s="5">
        <v>1.9997199999999999</v>
      </c>
      <c r="K43" s="6">
        <v>1.9997199999999999</v>
      </c>
      <c r="L43" s="5">
        <v>1.99973</v>
      </c>
      <c r="M43" s="5">
        <v>1.99973</v>
      </c>
      <c r="N43" s="5">
        <v>1.9997199999999999</v>
      </c>
      <c r="O43" s="5">
        <v>1.9997100000000001</v>
      </c>
      <c r="P43" s="5">
        <v>1.9997199999999999</v>
      </c>
      <c r="Q43" s="5">
        <v>1.9997199999999999</v>
      </c>
    </row>
    <row r="44" spans="1:20" x14ac:dyDescent="0.2">
      <c r="D44" s="2" t="s">
        <v>6</v>
      </c>
      <c r="H44" s="5">
        <v>1.9998199999999999</v>
      </c>
      <c r="I44" s="5">
        <v>1.9998499999999999</v>
      </c>
      <c r="J44" s="5">
        <v>1.99986</v>
      </c>
      <c r="K44" s="6">
        <v>1.9998499999999999</v>
      </c>
      <c r="L44" s="5">
        <v>1.9998499999999999</v>
      </c>
      <c r="M44" s="5">
        <v>1.9998499999999999</v>
      </c>
      <c r="N44" s="5">
        <v>1.9998499999999999</v>
      </c>
    </row>
    <row r="45" spans="1:20" x14ac:dyDescent="0.2">
      <c r="S45" s="4" t="str">
        <f t="shared" si="4"/>
        <v xml:space="preserve"> </v>
      </c>
    </row>
    <row r="46" spans="1:20" x14ac:dyDescent="0.2">
      <c r="D46" s="2" t="s">
        <v>37</v>
      </c>
      <c r="S46" s="4" t="str">
        <f t="shared" si="4"/>
        <v xml:space="preserve"> </v>
      </c>
    </row>
    <row r="48" spans="1:20" x14ac:dyDescent="0.2">
      <c r="A48" s="21">
        <v>43255</v>
      </c>
      <c r="B48" s="3">
        <v>6.2499999999999995E-3</v>
      </c>
      <c r="D48" s="2" t="s">
        <v>38</v>
      </c>
      <c r="H48" s="5">
        <v>1.9994099999999999</v>
      </c>
      <c r="I48" s="5">
        <v>1.9995400000000001</v>
      </c>
      <c r="J48" s="5">
        <v>1.9995700000000001</v>
      </c>
      <c r="K48" s="6">
        <v>1.9995799999999999</v>
      </c>
      <c r="L48" s="5">
        <v>1.9995799999999999</v>
      </c>
      <c r="M48" s="5">
        <v>1.9996</v>
      </c>
      <c r="T48" s="7"/>
    </row>
    <row r="49" spans="1:20" x14ac:dyDescent="0.2">
      <c r="A49" s="21">
        <v>43255</v>
      </c>
      <c r="B49" s="3">
        <v>1.1805555555555555E-2</v>
      </c>
      <c r="D49" s="2" t="s">
        <v>6</v>
      </c>
      <c r="H49" s="5">
        <v>1.9998</v>
      </c>
      <c r="I49" s="5">
        <v>1.9998100000000001</v>
      </c>
      <c r="J49" s="5">
        <v>1.9998</v>
      </c>
      <c r="T49" s="7"/>
    </row>
    <row r="50" spans="1:20" x14ac:dyDescent="0.2">
      <c r="S50" s="4" t="str">
        <f t="shared" si="4"/>
        <v xml:space="preserve"> </v>
      </c>
      <c r="T50" s="7" t="str">
        <f t="shared" ref="T50:T77" si="5">IF(ISBLANK(H50)," ",($X$10+$X$11*S50^(1/2)+$X$12*S50+$X$13*S50^(3/2)+$X$14*S50^2+$X$15*S50^(5/2))+(($X$4-15)/(1+$X$24*($X$4-15)))*($X$18+$X$19*S50^(1/2)+$X$20*S50+$X$21*S50^(3/2)+$X$22*S50^2+$X$23*S50^(5/2)))</f>
        <v xml:space="preserve"> </v>
      </c>
    </row>
    <row r="51" spans="1:20" x14ac:dyDescent="0.2">
      <c r="A51" s="21">
        <v>43255</v>
      </c>
      <c r="B51" s="3">
        <v>1.5277777777777777E-2</v>
      </c>
      <c r="D51" s="2">
        <v>1</v>
      </c>
      <c r="E51" s="2">
        <v>4549</v>
      </c>
      <c r="F51" s="2">
        <v>1</v>
      </c>
      <c r="G51" s="2">
        <v>1501</v>
      </c>
      <c r="H51" s="5">
        <v>1.9861800000000001</v>
      </c>
      <c r="I51" s="5">
        <v>1.98617</v>
      </c>
      <c r="J51" s="5">
        <v>1.9862</v>
      </c>
      <c r="K51" s="6">
        <v>1.98621</v>
      </c>
      <c r="L51" s="5">
        <v>1.98621</v>
      </c>
      <c r="R51" s="4">
        <f t="shared" si="2"/>
        <v>1.986194</v>
      </c>
      <c r="S51" s="4">
        <f t="shared" si="4"/>
        <v>0.99309700000000001</v>
      </c>
      <c r="T51" s="7">
        <f t="shared" si="5"/>
        <v>34.728463965528235</v>
      </c>
    </row>
    <row r="52" spans="1:20" x14ac:dyDescent="0.2">
      <c r="A52" s="21">
        <v>43255</v>
      </c>
      <c r="B52" s="3">
        <v>2.1527777777777781E-2</v>
      </c>
      <c r="D52" s="2">
        <v>2</v>
      </c>
      <c r="E52" s="2">
        <v>4040</v>
      </c>
      <c r="F52" s="2">
        <v>1</v>
      </c>
      <c r="G52" s="2">
        <v>1502</v>
      </c>
      <c r="H52" s="5">
        <v>1.9873499999999999</v>
      </c>
      <c r="I52" s="5">
        <v>1.98736</v>
      </c>
      <c r="J52" s="5">
        <v>1.98739</v>
      </c>
      <c r="K52" s="6">
        <v>1.98736</v>
      </c>
      <c r="R52" s="4">
        <f t="shared" si="2"/>
        <v>1.9873649999999998</v>
      </c>
      <c r="S52" s="4">
        <f t="shared" si="4"/>
        <v>0.99368249999999991</v>
      </c>
      <c r="T52" s="7">
        <f t="shared" si="5"/>
        <v>34.751482062433823</v>
      </c>
    </row>
    <row r="53" spans="1:20" x14ac:dyDescent="0.2">
      <c r="A53" s="21">
        <v>43255</v>
      </c>
      <c r="B53" s="3">
        <v>2.6388888888888889E-2</v>
      </c>
      <c r="D53" s="2">
        <v>2</v>
      </c>
      <c r="E53" s="2">
        <v>4040</v>
      </c>
      <c r="F53" s="2">
        <v>1</v>
      </c>
      <c r="G53" s="2">
        <v>1503</v>
      </c>
      <c r="H53" s="5">
        <v>1.98742</v>
      </c>
      <c r="I53" s="5">
        <v>1.9874099999999999</v>
      </c>
      <c r="J53" s="5">
        <v>1.9874099999999999</v>
      </c>
      <c r="R53" s="4">
        <f t="shared" si="2"/>
        <v>1.9874133333333333</v>
      </c>
      <c r="S53" s="4">
        <f t="shared" si="4"/>
        <v>0.99370666666666663</v>
      </c>
      <c r="T53" s="7">
        <f t="shared" si="5"/>
        <v>34.752432192629058</v>
      </c>
    </row>
    <row r="54" spans="1:20" x14ac:dyDescent="0.2">
      <c r="A54" s="21">
        <v>43255</v>
      </c>
      <c r="B54" s="3">
        <v>2.9166666666666664E-2</v>
      </c>
      <c r="D54" s="2">
        <v>3</v>
      </c>
      <c r="E54" s="2">
        <v>3449</v>
      </c>
      <c r="F54" s="2">
        <v>1</v>
      </c>
      <c r="G54" s="2">
        <v>1504</v>
      </c>
      <c r="H54" s="5">
        <v>1.98994</v>
      </c>
      <c r="I54" s="5">
        <v>1.98996</v>
      </c>
      <c r="J54" s="5">
        <v>1.98996</v>
      </c>
      <c r="R54" s="4">
        <f t="shared" si="2"/>
        <v>1.9899533333333332</v>
      </c>
      <c r="S54" s="4">
        <f t="shared" si="4"/>
        <v>0.99497666666666662</v>
      </c>
      <c r="T54" s="7">
        <f t="shared" si="5"/>
        <v>34.802368993721842</v>
      </c>
    </row>
    <row r="55" spans="1:20" x14ac:dyDescent="0.2">
      <c r="A55" s="21">
        <v>43255</v>
      </c>
      <c r="B55" s="3">
        <v>3.5416666666666666E-2</v>
      </c>
      <c r="D55" s="2">
        <v>4</v>
      </c>
      <c r="E55" s="2">
        <v>3007</v>
      </c>
      <c r="F55" s="2">
        <v>1</v>
      </c>
      <c r="G55" s="2">
        <v>1505</v>
      </c>
      <c r="H55" s="5">
        <v>1.9907999999999999</v>
      </c>
      <c r="I55" s="5">
        <v>1.99081</v>
      </c>
      <c r="J55" s="5">
        <v>1.99082</v>
      </c>
      <c r="R55" s="4">
        <f t="shared" si="2"/>
        <v>1.99081</v>
      </c>
      <c r="S55" s="4">
        <f t="shared" si="4"/>
        <v>0.99540499999999998</v>
      </c>
      <c r="T55" s="7">
        <f t="shared" si="5"/>
        <v>34.819213772027688</v>
      </c>
    </row>
    <row r="56" spans="1:20" x14ac:dyDescent="0.2">
      <c r="A56" s="21">
        <v>43255</v>
      </c>
      <c r="B56" s="3">
        <v>3.8194444444444441E-2</v>
      </c>
      <c r="D56" s="2">
        <v>5</v>
      </c>
      <c r="E56" s="2">
        <v>2507</v>
      </c>
      <c r="F56" s="2">
        <v>1</v>
      </c>
      <c r="G56" s="2">
        <v>1506</v>
      </c>
      <c r="H56" s="5">
        <v>1.9899199999999999</v>
      </c>
      <c r="I56" s="5">
        <v>1.98994</v>
      </c>
      <c r="J56" s="5">
        <v>1.98994</v>
      </c>
      <c r="R56" s="4">
        <f t="shared" si="2"/>
        <v>1.9899333333333333</v>
      </c>
      <c r="S56" s="4">
        <f t="shared" si="4"/>
        <v>0.99496666666666667</v>
      </c>
      <c r="T56" s="7">
        <f t="shared" si="5"/>
        <v>34.801975745938812</v>
      </c>
    </row>
    <row r="57" spans="1:20" x14ac:dyDescent="0.2">
      <c r="A57" s="21">
        <v>43255</v>
      </c>
      <c r="B57" s="3">
        <v>4.2361111111111106E-2</v>
      </c>
      <c r="D57" s="2">
        <v>6</v>
      </c>
      <c r="E57" s="2">
        <v>2006</v>
      </c>
      <c r="F57" s="2">
        <v>1</v>
      </c>
      <c r="G57" s="2">
        <v>1507</v>
      </c>
      <c r="H57" s="5">
        <v>1.9859599999999999</v>
      </c>
      <c r="I57" s="5">
        <v>1.9859800000000001</v>
      </c>
      <c r="J57" s="5">
        <v>1.9859800000000001</v>
      </c>
      <c r="R57" s="4">
        <f t="shared" si="2"/>
        <v>1.9859733333333331</v>
      </c>
      <c r="S57" s="4">
        <f t="shared" si="4"/>
        <v>0.99298666666666657</v>
      </c>
      <c r="T57" s="7">
        <f t="shared" si="5"/>
        <v>34.724126639916541</v>
      </c>
    </row>
    <row r="58" spans="1:20" x14ac:dyDescent="0.2">
      <c r="A58" s="21">
        <v>43255</v>
      </c>
      <c r="B58" s="3">
        <v>4.6527777777777779E-2</v>
      </c>
      <c r="D58" s="2">
        <v>7</v>
      </c>
      <c r="E58" s="2">
        <v>1742</v>
      </c>
      <c r="F58" s="2">
        <v>1</v>
      </c>
      <c r="G58" s="2">
        <v>1508</v>
      </c>
      <c r="H58" s="5">
        <v>1.98265</v>
      </c>
      <c r="I58" s="5">
        <v>1.98265</v>
      </c>
      <c r="J58" s="5">
        <v>1.98264</v>
      </c>
      <c r="R58" s="4">
        <f t="shared" si="2"/>
        <v>1.9826466666666667</v>
      </c>
      <c r="S58" s="4">
        <f t="shared" si="4"/>
        <v>0.99132333333333333</v>
      </c>
      <c r="T58" s="7">
        <f t="shared" si="5"/>
        <v>34.65874961305687</v>
      </c>
    </row>
    <row r="59" spans="1:20" x14ac:dyDescent="0.2">
      <c r="A59" s="21">
        <v>43255</v>
      </c>
      <c r="B59" s="3">
        <v>4.9999999999999996E-2</v>
      </c>
      <c r="D59" s="2">
        <v>9</v>
      </c>
      <c r="E59" s="2">
        <v>1205</v>
      </c>
      <c r="F59" s="2">
        <v>1</v>
      </c>
      <c r="G59" s="2">
        <v>1509</v>
      </c>
      <c r="H59" s="5">
        <v>1.9737100000000001</v>
      </c>
      <c r="I59" s="5">
        <v>1.97373</v>
      </c>
      <c r="J59" s="5">
        <v>1.97377</v>
      </c>
      <c r="K59" s="6">
        <v>1.9738100000000001</v>
      </c>
      <c r="L59" s="5">
        <v>1.9738100000000001</v>
      </c>
      <c r="M59" s="5">
        <v>1.9737899999999999</v>
      </c>
      <c r="N59" s="5">
        <v>1.9738199999999999</v>
      </c>
      <c r="R59" s="4">
        <f t="shared" si="2"/>
        <v>1.9737771428571429</v>
      </c>
      <c r="S59" s="4">
        <f t="shared" si="4"/>
        <v>0.98688857142857145</v>
      </c>
      <c r="T59" s="7">
        <f t="shared" si="5"/>
        <v>34.484537872360825</v>
      </c>
    </row>
    <row r="60" spans="1:20" x14ac:dyDescent="0.2">
      <c r="A60" s="21">
        <v>43255</v>
      </c>
      <c r="B60" s="3">
        <v>5.6250000000000001E-2</v>
      </c>
      <c r="D60" s="2">
        <v>10</v>
      </c>
      <c r="E60" s="2">
        <v>950</v>
      </c>
      <c r="F60" s="2">
        <v>1</v>
      </c>
      <c r="G60" s="2">
        <v>1510</v>
      </c>
      <c r="H60" s="5">
        <v>1.96865</v>
      </c>
      <c r="I60" s="5">
        <v>1.9686600000000001</v>
      </c>
      <c r="J60" s="5">
        <v>1.96865</v>
      </c>
      <c r="R60" s="4">
        <f t="shared" si="2"/>
        <v>1.9686533333333334</v>
      </c>
      <c r="S60" s="4">
        <f t="shared" si="4"/>
        <v>0.98432666666666668</v>
      </c>
      <c r="T60" s="7">
        <f t="shared" si="5"/>
        <v>34.383961507539787</v>
      </c>
    </row>
    <row r="61" spans="1:20" x14ac:dyDescent="0.2">
      <c r="A61" s="21">
        <v>43255</v>
      </c>
      <c r="B61" s="3">
        <v>5.9722222222222225E-2</v>
      </c>
      <c r="D61" s="2">
        <v>11</v>
      </c>
      <c r="E61" s="2">
        <v>502</v>
      </c>
      <c r="F61" s="2">
        <v>1</v>
      </c>
      <c r="G61" s="2">
        <v>1511</v>
      </c>
      <c r="H61" s="5">
        <v>1.9923200000000001</v>
      </c>
      <c r="I61" s="5">
        <v>1.9923</v>
      </c>
      <c r="J61" s="5">
        <v>1.9923</v>
      </c>
      <c r="R61" s="4">
        <f t="shared" si="2"/>
        <v>1.9923066666666667</v>
      </c>
      <c r="S61" s="4">
        <f t="shared" si="4"/>
        <v>0.99615333333333334</v>
      </c>
      <c r="T61" s="7">
        <f t="shared" si="5"/>
        <v>34.848646094535567</v>
      </c>
    </row>
    <row r="62" spans="1:20" x14ac:dyDescent="0.2">
      <c r="A62" s="21">
        <v>43255</v>
      </c>
      <c r="B62" s="3">
        <v>6.3194444444444442E-2</v>
      </c>
      <c r="D62" s="2">
        <v>12</v>
      </c>
      <c r="E62" s="2">
        <v>250.6</v>
      </c>
      <c r="F62" s="2">
        <v>1</v>
      </c>
      <c r="G62" s="2">
        <v>1512</v>
      </c>
      <c r="H62" s="5">
        <v>2.0191300000000001</v>
      </c>
      <c r="I62" s="5">
        <v>2.01911</v>
      </c>
      <c r="J62" s="5">
        <v>2.0191400000000002</v>
      </c>
      <c r="K62" s="6">
        <v>2.0191499999999998</v>
      </c>
      <c r="L62" s="5">
        <v>2.0192100000000002</v>
      </c>
      <c r="M62" s="5">
        <v>2.0192000000000001</v>
      </c>
      <c r="N62" s="5">
        <v>2.0191599999999998</v>
      </c>
      <c r="R62" s="4">
        <f t="shared" si="2"/>
        <v>2.0191571428571424</v>
      </c>
      <c r="S62" s="4">
        <f t="shared" si="4"/>
        <v>1.0095785714285712</v>
      </c>
      <c r="T62" s="7">
        <f t="shared" si="5"/>
        <v>35.37734108902454</v>
      </c>
    </row>
    <row r="63" spans="1:20" x14ac:dyDescent="0.2">
      <c r="R63" s="4" t="str">
        <f t="shared" ref="R63:R65" si="6">IF(ISBLANK(H63),"",AVERAGE(H63:K63))</f>
        <v/>
      </c>
      <c r="S63" s="4" t="str">
        <f t="shared" si="4"/>
        <v xml:space="preserve"> </v>
      </c>
      <c r="T63" s="7" t="str">
        <f t="shared" si="5"/>
        <v xml:space="preserve"> </v>
      </c>
    </row>
    <row r="64" spans="1:20" x14ac:dyDescent="0.2">
      <c r="D64" s="2" t="s">
        <v>39</v>
      </c>
      <c r="R64" s="4" t="str">
        <f t="shared" si="6"/>
        <v/>
      </c>
      <c r="S64" s="4" t="str">
        <f t="shared" si="4"/>
        <v xml:space="preserve"> </v>
      </c>
      <c r="T64" s="7" t="str">
        <f t="shared" si="5"/>
        <v xml:space="preserve"> </v>
      </c>
    </row>
    <row r="65" spans="1:20" x14ac:dyDescent="0.2">
      <c r="R65" s="4" t="str">
        <f t="shared" si="6"/>
        <v/>
      </c>
      <c r="S65" s="4" t="str">
        <f t="shared" si="4"/>
        <v xml:space="preserve"> </v>
      </c>
      <c r="T65" s="7" t="str">
        <f t="shared" si="5"/>
        <v xml:space="preserve"> </v>
      </c>
    </row>
    <row r="66" spans="1:20" x14ac:dyDescent="0.2">
      <c r="A66" s="21">
        <v>43255</v>
      </c>
      <c r="B66" s="3">
        <v>7.7777777777777779E-2</v>
      </c>
      <c r="D66" s="2">
        <v>1</v>
      </c>
      <c r="E66" s="2">
        <v>3570</v>
      </c>
      <c r="F66" s="2">
        <v>1</v>
      </c>
      <c r="G66" s="2">
        <v>1513</v>
      </c>
      <c r="H66" s="5">
        <v>1.9891099999999999</v>
      </c>
      <c r="I66" s="5">
        <v>1.98909</v>
      </c>
      <c r="J66" s="5">
        <v>1.98908</v>
      </c>
      <c r="K66" s="6">
        <v>1.9890699999999999</v>
      </c>
      <c r="L66" s="5">
        <v>1.9891000000000001</v>
      </c>
      <c r="R66" s="4">
        <f t="shared" ref="R66:R77" si="7">AVERAGE(H66:Q66)</f>
        <v>1.9890900000000002</v>
      </c>
      <c r="S66" s="4">
        <f t="shared" si="4"/>
        <v>0.99454500000000012</v>
      </c>
      <c r="T66" s="7">
        <f t="shared" si="5"/>
        <v>34.785394442393333</v>
      </c>
    </row>
    <row r="67" spans="1:20" x14ac:dyDescent="0.2">
      <c r="A67" s="21">
        <v>43255</v>
      </c>
      <c r="B67" s="3">
        <v>8.1944444444444445E-2</v>
      </c>
      <c r="D67" s="2">
        <v>2</v>
      </c>
      <c r="E67" s="2">
        <v>3105</v>
      </c>
      <c r="F67" s="2">
        <v>1</v>
      </c>
      <c r="G67" s="2">
        <v>1514</v>
      </c>
      <c r="H67" s="5">
        <v>1.9905600000000001</v>
      </c>
      <c r="I67" s="5">
        <v>1.9905999999999999</v>
      </c>
      <c r="J67" s="5">
        <v>1.9905900000000001</v>
      </c>
      <c r="K67" s="6">
        <v>1.9905900000000001</v>
      </c>
      <c r="L67" s="5">
        <v>1.99058</v>
      </c>
      <c r="R67" s="4">
        <f t="shared" si="7"/>
        <v>1.9905840000000001</v>
      </c>
      <c r="S67" s="4">
        <f t="shared" ref="S67:S120" si="8">IF(ISBLANK(H67)," ",R67/2)</f>
        <v>0.99529200000000007</v>
      </c>
      <c r="T67" s="7">
        <f t="shared" si="5"/>
        <v>34.814769770467912</v>
      </c>
    </row>
    <row r="68" spans="1:20" x14ac:dyDescent="0.2">
      <c r="A68" s="21">
        <v>43255</v>
      </c>
      <c r="B68" s="3">
        <v>8.6111111111111124E-2</v>
      </c>
      <c r="D68" s="2">
        <v>3</v>
      </c>
      <c r="E68" s="2">
        <v>2663</v>
      </c>
      <c r="F68" s="2">
        <v>1</v>
      </c>
      <c r="G68" s="2">
        <v>1515</v>
      </c>
      <c r="H68" s="5">
        <v>1.9906900000000001</v>
      </c>
      <c r="I68" s="5">
        <v>1.9906999999999999</v>
      </c>
      <c r="J68" s="5">
        <v>1.99071</v>
      </c>
      <c r="R68" s="4">
        <f t="shared" si="7"/>
        <v>1.9907000000000001</v>
      </c>
      <c r="S68" s="4">
        <f t="shared" si="8"/>
        <v>0.99535000000000007</v>
      </c>
      <c r="T68" s="7">
        <f t="shared" si="5"/>
        <v>34.817050751121613</v>
      </c>
    </row>
    <row r="69" spans="1:20" x14ac:dyDescent="0.2">
      <c r="A69" s="21">
        <v>43255</v>
      </c>
      <c r="B69" s="3">
        <v>8.8888888888888892E-2</v>
      </c>
      <c r="D69" s="2">
        <v>4</v>
      </c>
      <c r="E69" s="2">
        <v>2183</v>
      </c>
      <c r="F69" s="2">
        <v>1</v>
      </c>
      <c r="G69" s="2">
        <v>1516</v>
      </c>
      <c r="H69" s="5">
        <v>1.9890099999999999</v>
      </c>
      <c r="I69" s="5">
        <v>1.98902</v>
      </c>
      <c r="J69" s="5">
        <v>1.9890300000000001</v>
      </c>
      <c r="R69" s="4">
        <f t="shared" si="7"/>
        <v>1.98902</v>
      </c>
      <c r="S69" s="4">
        <f t="shared" si="8"/>
        <v>0.99451000000000001</v>
      </c>
      <c r="T69" s="7">
        <f t="shared" si="5"/>
        <v>34.7840181852673</v>
      </c>
    </row>
    <row r="70" spans="1:20" x14ac:dyDescent="0.2">
      <c r="A70" s="21">
        <v>43255</v>
      </c>
      <c r="B70" s="3">
        <v>9.3055555555555558E-2</v>
      </c>
      <c r="D70" s="2">
        <v>5</v>
      </c>
      <c r="E70" s="2">
        <v>1927</v>
      </c>
      <c r="F70" s="2">
        <v>1</v>
      </c>
      <c r="G70" s="2">
        <v>1517</v>
      </c>
      <c r="H70" s="5">
        <v>1.9859100000000001</v>
      </c>
      <c r="I70" s="5">
        <v>1.9859199999999999</v>
      </c>
      <c r="J70" s="5">
        <v>1.9859100000000001</v>
      </c>
      <c r="R70" s="4">
        <f t="shared" si="7"/>
        <v>1.9859133333333332</v>
      </c>
      <c r="S70" s="4">
        <f t="shared" si="8"/>
        <v>0.9929566666666666</v>
      </c>
      <c r="T70" s="7">
        <f t="shared" si="5"/>
        <v>34.722947321580378</v>
      </c>
    </row>
    <row r="71" spans="1:20" x14ac:dyDescent="0.2">
      <c r="A71" s="21">
        <v>43255</v>
      </c>
      <c r="B71" s="3">
        <v>9.5833333333333326E-2</v>
      </c>
      <c r="D71" s="2">
        <v>6</v>
      </c>
      <c r="E71" s="2">
        <v>1683</v>
      </c>
      <c r="F71" s="2">
        <v>1</v>
      </c>
      <c r="G71" s="2">
        <v>1518</v>
      </c>
      <c r="H71" s="5">
        <v>1.9830000000000001</v>
      </c>
      <c r="I71" s="5">
        <v>1.98302</v>
      </c>
      <c r="J71" s="5">
        <v>1.98302</v>
      </c>
      <c r="R71" s="4">
        <f t="shared" si="7"/>
        <v>1.9830133333333333</v>
      </c>
      <c r="S71" s="4">
        <f t="shared" si="8"/>
        <v>0.99150666666666665</v>
      </c>
      <c r="T71" s="7">
        <f t="shared" si="5"/>
        <v>34.665954536661332</v>
      </c>
    </row>
    <row r="72" spans="1:20" x14ac:dyDescent="0.2">
      <c r="A72" s="21">
        <v>43255</v>
      </c>
      <c r="B72" s="3">
        <v>9.930555555555555E-2</v>
      </c>
      <c r="D72" s="2">
        <v>7</v>
      </c>
      <c r="E72" s="2">
        <v>1442</v>
      </c>
      <c r="F72" s="2">
        <v>1</v>
      </c>
      <c r="G72" s="2">
        <v>1519</v>
      </c>
      <c r="H72" s="5">
        <v>1.9788600000000001</v>
      </c>
      <c r="I72" s="5">
        <v>1.9788600000000001</v>
      </c>
      <c r="J72" s="5">
        <v>1.9788600000000001</v>
      </c>
      <c r="R72" s="4">
        <f t="shared" si="7"/>
        <v>1.9788600000000001</v>
      </c>
      <c r="S72" s="4">
        <f t="shared" si="8"/>
        <v>0.98943000000000003</v>
      </c>
      <c r="T72" s="7">
        <f t="shared" si="5"/>
        <v>34.584356330373254</v>
      </c>
    </row>
    <row r="73" spans="1:20" x14ac:dyDescent="0.2">
      <c r="A73" s="21">
        <v>43255</v>
      </c>
      <c r="B73" s="3">
        <v>0.10277777777777779</v>
      </c>
      <c r="D73" s="2">
        <v>9</v>
      </c>
      <c r="E73" s="2">
        <v>694</v>
      </c>
      <c r="F73" s="2">
        <v>1</v>
      </c>
      <c r="G73" s="2">
        <v>1520</v>
      </c>
      <c r="H73" s="5">
        <v>1.9779</v>
      </c>
      <c r="I73" s="5">
        <v>1.9779100000000001</v>
      </c>
      <c r="J73" s="5">
        <v>1.9778899999999999</v>
      </c>
      <c r="R73" s="4">
        <f t="shared" si="7"/>
        <v>1.9779</v>
      </c>
      <c r="S73" s="4">
        <f t="shared" si="8"/>
        <v>0.98895</v>
      </c>
      <c r="T73" s="7">
        <f t="shared" si="5"/>
        <v>34.565500097320061</v>
      </c>
    </row>
    <row r="74" spans="1:20" x14ac:dyDescent="0.2">
      <c r="A74" s="21">
        <v>43255</v>
      </c>
      <c r="B74" s="3">
        <v>0.10625</v>
      </c>
      <c r="D74" s="2">
        <v>9</v>
      </c>
      <c r="E74" s="2">
        <v>694</v>
      </c>
      <c r="F74" s="2">
        <v>1</v>
      </c>
      <c r="G74" s="2">
        <v>1521</v>
      </c>
      <c r="H74" s="5">
        <v>1.9778899999999999</v>
      </c>
      <c r="I74" s="5">
        <v>1.9779</v>
      </c>
      <c r="J74" s="5">
        <v>1.9778899999999999</v>
      </c>
      <c r="R74" s="4">
        <f t="shared" si="7"/>
        <v>1.9778933333333333</v>
      </c>
      <c r="S74" s="4">
        <f t="shared" si="8"/>
        <v>0.98894666666666664</v>
      </c>
      <c r="T74" s="7">
        <f t="shared" si="5"/>
        <v>34.56536915696509</v>
      </c>
    </row>
    <row r="75" spans="1:20" x14ac:dyDescent="0.2">
      <c r="A75" s="21">
        <v>43255</v>
      </c>
      <c r="B75" s="3">
        <v>0.11041666666666666</v>
      </c>
      <c r="D75" s="2">
        <v>10</v>
      </c>
      <c r="E75" s="2">
        <v>446</v>
      </c>
      <c r="F75" s="2">
        <v>1</v>
      </c>
      <c r="G75" s="2">
        <v>1522</v>
      </c>
      <c r="H75" s="5">
        <v>1.99</v>
      </c>
      <c r="I75" s="5">
        <v>1.9899800000000001</v>
      </c>
      <c r="J75" s="5">
        <v>1.9899800000000001</v>
      </c>
      <c r="R75" s="4">
        <f t="shared" si="7"/>
        <v>1.9899866666666668</v>
      </c>
      <c r="S75" s="4">
        <f t="shared" si="8"/>
        <v>0.9949933333333334</v>
      </c>
      <c r="T75" s="7">
        <f t="shared" si="5"/>
        <v>34.803024408267568</v>
      </c>
    </row>
    <row r="76" spans="1:20" x14ac:dyDescent="0.2">
      <c r="A76" s="21">
        <v>43255</v>
      </c>
      <c r="B76" s="3">
        <v>0.11319444444444444</v>
      </c>
      <c r="D76" s="2">
        <v>11</v>
      </c>
      <c r="E76" s="2">
        <v>307</v>
      </c>
      <c r="F76" s="2">
        <v>1</v>
      </c>
      <c r="G76" s="2">
        <v>1523</v>
      </c>
      <c r="H76" s="5">
        <v>2.0042200000000001</v>
      </c>
      <c r="I76" s="5">
        <v>2.0042300000000002</v>
      </c>
      <c r="J76" s="5">
        <v>2.0042200000000001</v>
      </c>
      <c r="R76" s="4">
        <f t="shared" si="7"/>
        <v>2.0042233333333335</v>
      </c>
      <c r="S76" s="4">
        <f t="shared" si="8"/>
        <v>1.0021116666666667</v>
      </c>
      <c r="T76" s="7">
        <f t="shared" si="5"/>
        <v>35.083131809630117</v>
      </c>
    </row>
    <row r="77" spans="1:20" x14ac:dyDescent="0.2">
      <c r="A77" s="21">
        <v>43255</v>
      </c>
      <c r="B77" s="3">
        <v>0.1173611111111111</v>
      </c>
      <c r="D77" s="2">
        <v>12</v>
      </c>
      <c r="E77" s="2">
        <v>145</v>
      </c>
      <c r="F77" s="2">
        <v>1</v>
      </c>
      <c r="G77" s="2">
        <v>1524</v>
      </c>
      <c r="H77" s="5">
        <v>2.0209600000000001</v>
      </c>
      <c r="I77" s="5">
        <v>2.0209600000000001</v>
      </c>
      <c r="J77" s="5">
        <v>2.0209600000000001</v>
      </c>
      <c r="R77" s="4">
        <f t="shared" si="7"/>
        <v>2.0209600000000001</v>
      </c>
      <c r="S77" s="4">
        <f t="shared" si="8"/>
        <v>1.01048</v>
      </c>
      <c r="T77" s="7">
        <f t="shared" si="5"/>
        <v>35.41288566985596</v>
      </c>
    </row>
    <row r="78" spans="1:20" x14ac:dyDescent="0.2">
      <c r="S78" s="4" t="str">
        <f t="shared" si="8"/>
        <v xml:space="preserve"> </v>
      </c>
      <c r="T78" s="7" t="str">
        <f t="shared" ref="T78:T120" si="9">IF(ISBLANK(H78)," ",($X$10+$X$11*S78^(1/2)+$X$12*S78+$X$13*S78^(3/2)+$X$14*S78^2+$X$15*S78^(5/2))+(($X$4-15)/(1+$X$24*($X$4-15)))*($X$18+$X$19*S78^(1/2)+$X$20*S78+$X$21*S78^(3/2)+$X$22*S78^2+$X$23*S78^(5/2)))</f>
        <v xml:space="preserve"> </v>
      </c>
    </row>
    <row r="79" spans="1:20" x14ac:dyDescent="0.2">
      <c r="A79" s="21">
        <v>43255</v>
      </c>
      <c r="B79" s="3">
        <v>0.12152777777777778</v>
      </c>
      <c r="D79" s="2" t="s">
        <v>6</v>
      </c>
      <c r="H79" s="5">
        <v>1.9999400000000001</v>
      </c>
      <c r="I79" s="5">
        <v>1.99996</v>
      </c>
      <c r="J79" s="5">
        <v>1.99993</v>
      </c>
      <c r="K79" s="6">
        <v>1.99996</v>
      </c>
      <c r="L79" s="5">
        <v>1.99993</v>
      </c>
      <c r="T79" s="7"/>
    </row>
    <row r="80" spans="1:20" x14ac:dyDescent="0.2">
      <c r="S80" s="4" t="str">
        <f t="shared" si="8"/>
        <v xml:space="preserve"> </v>
      </c>
      <c r="T80" s="7" t="str">
        <f t="shared" si="9"/>
        <v xml:space="preserve"> </v>
      </c>
    </row>
    <row r="81" spans="1:20" x14ac:dyDescent="0.2">
      <c r="D81" s="2" t="s">
        <v>51</v>
      </c>
      <c r="S81" s="4" t="str">
        <f t="shared" si="8"/>
        <v xml:space="preserve"> </v>
      </c>
      <c r="T81" s="7" t="str">
        <f t="shared" si="9"/>
        <v xml:space="preserve"> </v>
      </c>
    </row>
    <row r="82" spans="1:20" x14ac:dyDescent="0.2">
      <c r="S82" s="4" t="str">
        <f t="shared" si="8"/>
        <v xml:space="preserve"> </v>
      </c>
      <c r="T82" s="7" t="str">
        <f t="shared" si="9"/>
        <v xml:space="preserve"> </v>
      </c>
    </row>
    <row r="83" spans="1:20" x14ac:dyDescent="0.2">
      <c r="A83" s="21">
        <v>43257</v>
      </c>
      <c r="B83" s="17">
        <v>0.47916666666666669</v>
      </c>
      <c r="C83" s="18">
        <v>20.9</v>
      </c>
      <c r="D83" s="2" t="s">
        <v>38</v>
      </c>
      <c r="H83" s="19">
        <v>1.99932</v>
      </c>
      <c r="I83" s="19">
        <v>1.99936</v>
      </c>
      <c r="J83" s="19">
        <v>1.9993799999999999</v>
      </c>
      <c r="K83" s="19">
        <v>1.9994000000000001</v>
      </c>
      <c r="L83" s="19">
        <v>1.9994000000000001</v>
      </c>
      <c r="M83" s="19">
        <v>1.99942</v>
      </c>
      <c r="N83" s="19">
        <v>1.9993799999999999</v>
      </c>
      <c r="T83" s="7"/>
    </row>
    <row r="84" spans="1:20" x14ac:dyDescent="0.2">
      <c r="A84" s="21">
        <v>43257</v>
      </c>
      <c r="B84" s="3">
        <v>0.48541666666666666</v>
      </c>
      <c r="C84" s="8">
        <v>23.5</v>
      </c>
      <c r="D84" s="2" t="s">
        <v>6</v>
      </c>
      <c r="H84" s="5">
        <v>1.99966</v>
      </c>
      <c r="I84" s="5">
        <v>1.9996400000000001</v>
      </c>
      <c r="J84" s="5">
        <v>1.9996400000000001</v>
      </c>
      <c r="T84" s="7"/>
    </row>
    <row r="85" spans="1:20" x14ac:dyDescent="0.2">
      <c r="S85" s="4" t="str">
        <f t="shared" si="8"/>
        <v xml:space="preserve"> </v>
      </c>
      <c r="T85" s="7" t="str">
        <f t="shared" si="9"/>
        <v xml:space="preserve"> </v>
      </c>
    </row>
    <row r="86" spans="1:20" x14ac:dyDescent="0.2">
      <c r="A86" s="21">
        <v>43257</v>
      </c>
      <c r="B86" s="3">
        <v>0.48958333333333331</v>
      </c>
      <c r="C86" s="8">
        <v>24.3</v>
      </c>
      <c r="D86" s="2">
        <v>1</v>
      </c>
      <c r="E86" s="2">
        <v>4244</v>
      </c>
      <c r="F86" s="2">
        <v>1</v>
      </c>
      <c r="G86" s="2">
        <v>1701</v>
      </c>
      <c r="H86" s="5">
        <v>1.9861800000000001</v>
      </c>
      <c r="I86" s="5">
        <v>1.9861599999999999</v>
      </c>
      <c r="J86" s="5">
        <v>1.9861500000000001</v>
      </c>
      <c r="K86" s="6">
        <v>1.9861500000000001</v>
      </c>
      <c r="R86" s="4">
        <f t="shared" ref="R86:R119" si="10">AVERAGE(H86:Q86)</f>
        <v>1.9861600000000001</v>
      </c>
      <c r="S86" s="4">
        <f t="shared" si="8"/>
        <v>0.99308000000000007</v>
      </c>
      <c r="T86" s="7">
        <f t="shared" si="9"/>
        <v>34.727795671067852</v>
      </c>
    </row>
    <row r="87" spans="1:20" x14ac:dyDescent="0.2">
      <c r="A87" s="22">
        <v>43257</v>
      </c>
      <c r="B87" s="3">
        <v>0.49305555555555558</v>
      </c>
      <c r="C87" s="8">
        <v>24.7</v>
      </c>
      <c r="D87" s="2">
        <v>2</v>
      </c>
      <c r="E87" s="2">
        <v>4215</v>
      </c>
      <c r="F87" s="2">
        <v>1</v>
      </c>
      <c r="G87" s="2">
        <v>1702</v>
      </c>
      <c r="H87" s="5">
        <v>1.9863999999999999</v>
      </c>
      <c r="I87" s="5">
        <v>1.9863999999999999</v>
      </c>
      <c r="J87" s="5">
        <v>1.9863999999999999</v>
      </c>
      <c r="R87" s="4">
        <f t="shared" si="10"/>
        <v>1.9863999999999999</v>
      </c>
      <c r="S87" s="4">
        <f t="shared" si="8"/>
        <v>0.99319999999999997</v>
      </c>
      <c r="T87" s="7">
        <f t="shared" si="9"/>
        <v>34.732513087508011</v>
      </c>
    </row>
    <row r="88" spans="1:20" x14ac:dyDescent="0.2">
      <c r="A88" s="22">
        <v>43257</v>
      </c>
      <c r="B88" s="3">
        <v>0.49583333333333335</v>
      </c>
      <c r="C88" s="8">
        <v>23.7</v>
      </c>
      <c r="D88" s="2">
        <v>3</v>
      </c>
      <c r="E88" s="2">
        <v>3826</v>
      </c>
      <c r="F88" s="2">
        <v>1</v>
      </c>
      <c r="G88" s="2">
        <v>1703</v>
      </c>
      <c r="H88" s="5">
        <v>1.9871300000000001</v>
      </c>
      <c r="I88" s="5">
        <v>1.98715</v>
      </c>
      <c r="J88" s="5">
        <v>1.9871300000000001</v>
      </c>
      <c r="R88" s="4">
        <f t="shared" si="10"/>
        <v>1.987136666666667</v>
      </c>
      <c r="S88" s="4">
        <f t="shared" si="8"/>
        <v>0.9935683333333335</v>
      </c>
      <c r="T88" s="7">
        <f t="shared" si="9"/>
        <v>34.746993572275642</v>
      </c>
    </row>
    <row r="89" spans="1:20" x14ac:dyDescent="0.2">
      <c r="A89" s="22">
        <v>43257</v>
      </c>
      <c r="B89" s="3">
        <v>0.4993055555555555</v>
      </c>
      <c r="C89" s="8">
        <v>22.3</v>
      </c>
      <c r="D89" s="2">
        <v>4</v>
      </c>
      <c r="E89" s="2">
        <v>3000</v>
      </c>
      <c r="F89" s="2">
        <v>1</v>
      </c>
      <c r="G89" s="2">
        <v>1704</v>
      </c>
      <c r="H89" s="5">
        <v>1.9903599999999999</v>
      </c>
      <c r="I89" s="5">
        <v>1.99037</v>
      </c>
      <c r="J89" s="5">
        <v>1.99037</v>
      </c>
      <c r="R89" s="4">
        <f t="shared" si="10"/>
        <v>1.9903666666666666</v>
      </c>
      <c r="S89" s="4">
        <f t="shared" si="8"/>
        <v>0.99518333333333331</v>
      </c>
      <c r="T89" s="7">
        <f t="shared" si="9"/>
        <v>34.810496273153795</v>
      </c>
    </row>
    <row r="90" spans="1:20" x14ac:dyDescent="0.2">
      <c r="A90" s="22">
        <v>43257</v>
      </c>
      <c r="B90" s="3">
        <v>0.50208333333333333</v>
      </c>
      <c r="C90" s="8">
        <v>21.9</v>
      </c>
      <c r="D90" s="2">
        <v>5</v>
      </c>
      <c r="E90" s="2">
        <v>2510</v>
      </c>
      <c r="F90" s="2">
        <v>1</v>
      </c>
      <c r="G90" s="2">
        <v>1705</v>
      </c>
      <c r="H90" s="5">
        <v>1.99024</v>
      </c>
      <c r="I90" s="5">
        <v>1.9902599999999999</v>
      </c>
      <c r="J90" s="5">
        <v>1.9902500000000001</v>
      </c>
      <c r="R90" s="4">
        <f t="shared" si="10"/>
        <v>1.9902500000000003</v>
      </c>
      <c r="S90" s="4">
        <f t="shared" si="8"/>
        <v>0.99512500000000015</v>
      </c>
      <c r="T90" s="7">
        <f t="shared" si="9"/>
        <v>34.808202252347407</v>
      </c>
    </row>
    <row r="91" spans="1:20" x14ac:dyDescent="0.2">
      <c r="A91" s="22">
        <v>43257</v>
      </c>
      <c r="B91" s="3">
        <v>0.50624999999999998</v>
      </c>
      <c r="C91" s="8">
        <v>23.9</v>
      </c>
      <c r="D91" s="2">
        <v>6</v>
      </c>
      <c r="E91" s="2">
        <v>2005</v>
      </c>
      <c r="F91" s="2">
        <v>1</v>
      </c>
      <c r="G91" s="2">
        <v>1706</v>
      </c>
      <c r="H91" s="5">
        <v>1.98672</v>
      </c>
      <c r="I91" s="5">
        <v>1.98672</v>
      </c>
      <c r="J91" s="5">
        <v>1.9867300000000001</v>
      </c>
      <c r="R91" s="4">
        <f t="shared" si="10"/>
        <v>1.9867233333333332</v>
      </c>
      <c r="S91" s="4">
        <f t="shared" si="8"/>
        <v>0.99336166666666659</v>
      </c>
      <c r="T91" s="7">
        <f t="shared" si="9"/>
        <v>34.738868657053615</v>
      </c>
    </row>
    <row r="92" spans="1:20" x14ac:dyDescent="0.2">
      <c r="A92" s="22">
        <v>43257</v>
      </c>
      <c r="B92" s="3">
        <v>0.50902777777777775</v>
      </c>
      <c r="C92" s="8">
        <v>24.3</v>
      </c>
      <c r="D92" s="2">
        <v>7</v>
      </c>
      <c r="E92" s="2">
        <v>1504</v>
      </c>
      <c r="F92" s="2">
        <v>1</v>
      </c>
      <c r="G92" s="2">
        <v>1707</v>
      </c>
      <c r="H92" s="5">
        <v>1.9779199999999999</v>
      </c>
      <c r="I92" s="5">
        <v>1.9779199999999999</v>
      </c>
      <c r="J92" s="5">
        <v>1.9779100000000001</v>
      </c>
      <c r="R92" s="4">
        <f t="shared" si="10"/>
        <v>1.9779166666666665</v>
      </c>
      <c r="S92" s="4">
        <f t="shared" si="8"/>
        <v>0.98895833333333327</v>
      </c>
      <c r="T92" s="7">
        <f t="shared" si="9"/>
        <v>34.565827448551929</v>
      </c>
    </row>
    <row r="93" spans="1:20" x14ac:dyDescent="0.2">
      <c r="A93" s="22">
        <v>43257</v>
      </c>
      <c r="B93" s="3">
        <v>0.51250000000000007</v>
      </c>
      <c r="C93" s="8">
        <v>24.2</v>
      </c>
      <c r="D93" s="2">
        <v>9</v>
      </c>
      <c r="E93" s="2">
        <v>1004</v>
      </c>
      <c r="F93" s="2">
        <v>1</v>
      </c>
      <c r="G93" s="2">
        <v>1708</v>
      </c>
      <c r="H93" s="5">
        <v>1.97228</v>
      </c>
      <c r="I93" s="5">
        <v>1.97227</v>
      </c>
      <c r="J93" s="5">
        <v>1.97227</v>
      </c>
      <c r="R93" s="4">
        <f t="shared" si="10"/>
        <v>1.9722733333333331</v>
      </c>
      <c r="S93" s="4">
        <f t="shared" si="8"/>
        <v>0.98613666666666655</v>
      </c>
      <c r="T93" s="7">
        <f t="shared" si="9"/>
        <v>34.455014447466226</v>
      </c>
    </row>
    <row r="94" spans="1:20" x14ac:dyDescent="0.2">
      <c r="A94" s="22">
        <v>43257</v>
      </c>
      <c r="B94" s="3">
        <v>0.51597222222222217</v>
      </c>
      <c r="C94" s="8">
        <v>22.2</v>
      </c>
      <c r="D94" s="2">
        <v>9</v>
      </c>
      <c r="E94" s="2">
        <v>1004</v>
      </c>
      <c r="F94" s="2">
        <v>1</v>
      </c>
      <c r="G94" s="2">
        <v>1709</v>
      </c>
      <c r="H94" s="5">
        <v>1.97245</v>
      </c>
      <c r="I94" s="5">
        <v>1.9724200000000001</v>
      </c>
      <c r="J94" s="5">
        <v>1.97241</v>
      </c>
      <c r="K94" s="6">
        <v>1.97241</v>
      </c>
      <c r="R94" s="4">
        <f t="shared" si="10"/>
        <v>1.9724225</v>
      </c>
      <c r="S94" s="4">
        <f t="shared" si="8"/>
        <v>0.98621124999999998</v>
      </c>
      <c r="T94" s="7">
        <f t="shared" si="9"/>
        <v>34.457942771580505</v>
      </c>
    </row>
    <row r="95" spans="1:20" x14ac:dyDescent="0.2">
      <c r="A95" s="22">
        <v>43257</v>
      </c>
      <c r="B95" s="3">
        <v>0.51944444444444449</v>
      </c>
      <c r="C95" s="8">
        <v>21.3</v>
      </c>
      <c r="D95" s="2">
        <v>10</v>
      </c>
      <c r="E95" s="2">
        <v>502</v>
      </c>
      <c r="F95" s="2">
        <v>1</v>
      </c>
      <c r="G95" s="2">
        <v>1710</v>
      </c>
      <c r="H95" s="5">
        <v>2.0058099999999999</v>
      </c>
      <c r="I95" s="5">
        <v>2.0057999999999998</v>
      </c>
      <c r="J95" s="5">
        <v>2.0057999999999998</v>
      </c>
      <c r="R95" s="4">
        <f t="shared" si="10"/>
        <v>2.0058033333333332</v>
      </c>
      <c r="S95" s="4">
        <f t="shared" si="8"/>
        <v>1.0029016666666666</v>
      </c>
      <c r="T95" s="7">
        <f t="shared" si="9"/>
        <v>35.114240538820404</v>
      </c>
    </row>
    <row r="96" spans="1:20" x14ac:dyDescent="0.2">
      <c r="A96" s="22">
        <v>43257</v>
      </c>
      <c r="B96" s="3">
        <v>0.5229166666666667</v>
      </c>
      <c r="C96" s="8">
        <v>21.1</v>
      </c>
      <c r="D96" s="2">
        <v>11</v>
      </c>
      <c r="E96" s="2">
        <v>199</v>
      </c>
      <c r="F96" s="2">
        <v>1</v>
      </c>
      <c r="G96" s="2">
        <v>1711</v>
      </c>
      <c r="H96" s="5">
        <v>2.0288499999999998</v>
      </c>
      <c r="I96" s="5">
        <v>2.0288400000000002</v>
      </c>
      <c r="J96" s="5">
        <v>2.0288300000000001</v>
      </c>
      <c r="R96" s="4">
        <f t="shared" si="10"/>
        <v>2.0288400000000002</v>
      </c>
      <c r="S96" s="4">
        <f t="shared" si="8"/>
        <v>1.0144200000000001</v>
      </c>
      <c r="T96" s="7">
        <f t="shared" si="9"/>
        <v>35.568312840903801</v>
      </c>
    </row>
    <row r="97" spans="1:20" x14ac:dyDescent="0.2">
      <c r="A97" s="22">
        <v>43257</v>
      </c>
      <c r="B97" s="3">
        <v>0.52569444444444446</v>
      </c>
      <c r="C97" s="8">
        <v>22.2</v>
      </c>
      <c r="D97" s="2">
        <v>12</v>
      </c>
      <c r="E97" s="2">
        <v>98</v>
      </c>
      <c r="F97" s="2">
        <v>1</v>
      </c>
      <c r="G97" s="2">
        <v>1712</v>
      </c>
      <c r="H97" s="5">
        <v>2.0315300000000001</v>
      </c>
      <c r="I97" s="5">
        <v>2.0315400000000001</v>
      </c>
      <c r="J97" s="5">
        <v>2.0315300000000001</v>
      </c>
      <c r="R97" s="4">
        <f t="shared" si="10"/>
        <v>2.0315333333333334</v>
      </c>
      <c r="S97" s="4">
        <f t="shared" si="8"/>
        <v>1.0157666666666667</v>
      </c>
      <c r="T97" s="7">
        <f t="shared" si="9"/>
        <v>35.621462038138219</v>
      </c>
    </row>
    <row r="98" spans="1:20" x14ac:dyDescent="0.2">
      <c r="S98" s="4" t="str">
        <f t="shared" si="8"/>
        <v xml:space="preserve"> </v>
      </c>
      <c r="T98" s="7" t="str">
        <f>IF(ISBLANK(H98)," ",($X$10+$X$11*S98^(1/2)+$X$12*S98+$X$13*S98^(3/2)+$X$14*S98^2+$X$15*S98^(5/2))+(($X$4-15)/(1+$X$24*($X$4-15)))*($X$18+$X$19*S98^(1/2)+$X$20*S98+$X$21*S98^(3/2)+$X$22*S98^2+$X$23*S98^(5/2)))</f>
        <v xml:space="preserve"> </v>
      </c>
    </row>
    <row r="99" spans="1:20" x14ac:dyDescent="0.2">
      <c r="D99" s="2" t="s">
        <v>53</v>
      </c>
      <c r="S99" s="4" t="str">
        <f t="shared" si="8"/>
        <v xml:space="preserve"> </v>
      </c>
      <c r="T99" s="7" t="str">
        <f t="shared" si="9"/>
        <v xml:space="preserve"> </v>
      </c>
    </row>
    <row r="100" spans="1:20" x14ac:dyDescent="0.2">
      <c r="S100" s="4" t="str">
        <f t="shared" si="8"/>
        <v xml:space="preserve"> </v>
      </c>
      <c r="T100" s="7" t="str">
        <f t="shared" si="9"/>
        <v xml:space="preserve"> </v>
      </c>
    </row>
    <row r="101" spans="1:20" x14ac:dyDescent="0.2">
      <c r="A101" s="21">
        <v>43257</v>
      </c>
      <c r="B101" s="3">
        <v>0.53055555555555556</v>
      </c>
      <c r="C101" s="8">
        <v>23.7</v>
      </c>
      <c r="D101" s="2">
        <v>1</v>
      </c>
      <c r="E101" s="2">
        <v>3997</v>
      </c>
      <c r="F101" s="2">
        <v>1</v>
      </c>
      <c r="G101" s="2">
        <v>1713</v>
      </c>
      <c r="H101" s="5">
        <v>1.98624</v>
      </c>
      <c r="I101" s="5">
        <v>1.9862299999999999</v>
      </c>
      <c r="J101" s="5">
        <v>1.9862</v>
      </c>
      <c r="K101" s="6">
        <v>1.9862</v>
      </c>
      <c r="L101" s="5">
        <v>1.9861899999999999</v>
      </c>
      <c r="M101" s="5">
        <v>1.9862</v>
      </c>
      <c r="R101" s="4">
        <f t="shared" si="10"/>
        <v>1.98621</v>
      </c>
      <c r="S101" s="4">
        <f t="shared" si="8"/>
        <v>0.99310500000000002</v>
      </c>
      <c r="T101" s="7">
        <f t="shared" si="9"/>
        <v>34.728778457747417</v>
      </c>
    </row>
    <row r="102" spans="1:20" x14ac:dyDescent="0.2">
      <c r="A102" s="22">
        <v>43257</v>
      </c>
      <c r="B102" s="3">
        <v>0.53541666666666665</v>
      </c>
      <c r="C102" s="8">
        <v>24.8</v>
      </c>
      <c r="D102" s="2">
        <v>2</v>
      </c>
      <c r="E102" s="2">
        <v>3671</v>
      </c>
      <c r="F102" s="2">
        <v>1</v>
      </c>
      <c r="G102" s="2">
        <v>1714</v>
      </c>
      <c r="H102" s="5">
        <v>1.9881</v>
      </c>
      <c r="I102" s="5">
        <v>1.9880800000000001</v>
      </c>
      <c r="J102" s="5">
        <v>1.9880800000000001</v>
      </c>
      <c r="R102" s="4">
        <f t="shared" si="10"/>
        <v>1.9880866666666668</v>
      </c>
      <c r="S102" s="4">
        <f t="shared" si="8"/>
        <v>0.99404333333333339</v>
      </c>
      <c r="T102" s="7">
        <f t="shared" si="9"/>
        <v>34.765668919402678</v>
      </c>
    </row>
    <row r="103" spans="1:20" x14ac:dyDescent="0.2">
      <c r="A103" s="22">
        <v>43257</v>
      </c>
      <c r="B103" s="3">
        <v>0.53888888888888886</v>
      </c>
      <c r="C103" s="8">
        <v>23.5</v>
      </c>
      <c r="D103" s="2">
        <v>3</v>
      </c>
      <c r="E103" s="2">
        <v>3208</v>
      </c>
      <c r="F103" s="2">
        <v>1</v>
      </c>
      <c r="G103" s="2">
        <v>1715</v>
      </c>
      <c r="H103" s="5">
        <v>1.9899100000000001</v>
      </c>
      <c r="I103" s="5">
        <v>1.9899100000000001</v>
      </c>
      <c r="J103" s="5">
        <v>1.9898800000000001</v>
      </c>
      <c r="K103" s="6">
        <v>1.9898800000000001</v>
      </c>
      <c r="L103" s="5">
        <v>1.9898899999999999</v>
      </c>
      <c r="R103" s="4">
        <f t="shared" si="10"/>
        <v>1.9898940000000003</v>
      </c>
      <c r="S103" s="4">
        <f t="shared" si="8"/>
        <v>0.99494700000000014</v>
      </c>
      <c r="T103" s="7">
        <f t="shared" si="9"/>
        <v>34.801202360698497</v>
      </c>
    </row>
    <row r="104" spans="1:20" x14ac:dyDescent="0.2">
      <c r="A104" s="22">
        <v>43257</v>
      </c>
      <c r="B104" s="3">
        <v>0.54236111111111118</v>
      </c>
      <c r="C104" s="8">
        <v>21.9</v>
      </c>
      <c r="D104" s="2">
        <v>4</v>
      </c>
      <c r="E104" s="2">
        <v>2776</v>
      </c>
      <c r="F104" s="2">
        <v>1</v>
      </c>
      <c r="G104" s="2">
        <v>1716</v>
      </c>
      <c r="H104" s="5">
        <v>1.9905299999999999</v>
      </c>
      <c r="I104" s="5">
        <v>1.9904999999999999</v>
      </c>
      <c r="J104" s="5">
        <v>1.99047</v>
      </c>
      <c r="K104" s="6">
        <v>1.99047</v>
      </c>
      <c r="L104" s="5">
        <v>1.9904599999999999</v>
      </c>
      <c r="M104" s="5">
        <v>1.9904500000000001</v>
      </c>
      <c r="R104" s="4">
        <f t="shared" si="10"/>
        <v>1.9904799999999998</v>
      </c>
      <c r="S104" s="4">
        <f t="shared" si="8"/>
        <v>0.9952399999999999</v>
      </c>
      <c r="T104" s="7">
        <f t="shared" si="9"/>
        <v>34.812724773587469</v>
      </c>
    </row>
    <row r="105" spans="1:20" x14ac:dyDescent="0.2">
      <c r="A105" s="22">
        <v>43257</v>
      </c>
      <c r="B105" s="3">
        <v>0.54722222222222217</v>
      </c>
      <c r="C105" s="8">
        <v>20.9</v>
      </c>
      <c r="D105" s="2">
        <v>5</v>
      </c>
      <c r="E105" s="2">
        <v>2174</v>
      </c>
      <c r="F105" s="2">
        <v>1</v>
      </c>
      <c r="G105" s="2">
        <v>1717</v>
      </c>
      <c r="H105" s="5">
        <v>1.98854</v>
      </c>
      <c r="I105" s="5">
        <v>1.9885200000000001</v>
      </c>
      <c r="J105" s="5">
        <v>1.98851</v>
      </c>
      <c r="R105" s="4">
        <f t="shared" si="10"/>
        <v>1.9885233333333332</v>
      </c>
      <c r="S105" s="4">
        <f t="shared" si="8"/>
        <v>0.9942616666666666</v>
      </c>
      <c r="T105" s="7">
        <f t="shared" si="9"/>
        <v>34.774253562474037</v>
      </c>
    </row>
    <row r="106" spans="1:20" x14ac:dyDescent="0.2">
      <c r="A106" s="22">
        <v>43257</v>
      </c>
      <c r="B106" s="3">
        <v>0.55069444444444449</v>
      </c>
      <c r="C106" s="8">
        <v>20.3</v>
      </c>
      <c r="D106" s="2">
        <v>5</v>
      </c>
      <c r="E106" s="2">
        <v>2174</v>
      </c>
      <c r="F106" s="2">
        <v>1</v>
      </c>
      <c r="G106" s="2">
        <v>1718</v>
      </c>
      <c r="H106" s="5">
        <v>1.98858</v>
      </c>
      <c r="I106" s="5">
        <v>1.98858</v>
      </c>
      <c r="J106" s="5">
        <v>1.9885699999999999</v>
      </c>
      <c r="R106" s="4">
        <f t="shared" si="10"/>
        <v>1.9885766666666667</v>
      </c>
      <c r="S106" s="4">
        <f t="shared" si="8"/>
        <v>0.99428833333333333</v>
      </c>
      <c r="T106" s="7">
        <f t="shared" si="9"/>
        <v>34.7753020916373</v>
      </c>
    </row>
    <row r="107" spans="1:20" x14ac:dyDescent="0.2">
      <c r="A107" s="22">
        <v>43257</v>
      </c>
      <c r="B107" s="3">
        <v>0.5541666666666667</v>
      </c>
      <c r="C107" s="8">
        <v>20.100000000000001</v>
      </c>
      <c r="D107" s="2">
        <v>6</v>
      </c>
      <c r="E107" s="2">
        <v>1675</v>
      </c>
      <c r="F107" s="2">
        <v>1</v>
      </c>
      <c r="G107" s="2">
        <v>1719</v>
      </c>
      <c r="H107" s="5">
        <v>1.9797800000000001</v>
      </c>
      <c r="I107" s="5">
        <v>1.9797800000000001</v>
      </c>
      <c r="J107" s="5">
        <v>1.97977</v>
      </c>
      <c r="R107" s="4">
        <f t="shared" si="10"/>
        <v>1.9797766666666667</v>
      </c>
      <c r="S107" s="4">
        <f t="shared" si="8"/>
        <v>0.98988833333333337</v>
      </c>
      <c r="T107" s="7">
        <f t="shared" si="9"/>
        <v>34.602362937652686</v>
      </c>
    </row>
    <row r="108" spans="1:20" x14ac:dyDescent="0.2">
      <c r="A108" s="22">
        <v>43257</v>
      </c>
      <c r="B108" s="3">
        <v>0.55763888888888891</v>
      </c>
      <c r="C108" s="8">
        <v>21.5</v>
      </c>
      <c r="D108" s="2">
        <v>7</v>
      </c>
      <c r="E108" s="2">
        <v>1425</v>
      </c>
      <c r="F108" s="2">
        <v>1</v>
      </c>
      <c r="G108" s="2">
        <v>1720</v>
      </c>
      <c r="H108" s="5">
        <v>1.9736899999999999</v>
      </c>
      <c r="I108" s="5">
        <v>1.9736800000000001</v>
      </c>
      <c r="J108" s="5">
        <v>1.97367</v>
      </c>
      <c r="R108" s="4">
        <f t="shared" si="10"/>
        <v>1.9736800000000001</v>
      </c>
      <c r="S108" s="4">
        <f t="shared" si="8"/>
        <v>0.98684000000000005</v>
      </c>
      <c r="T108" s="7">
        <f t="shared" si="9"/>
        <v>34.482630601634852</v>
      </c>
    </row>
    <row r="109" spans="1:20" x14ac:dyDescent="0.2">
      <c r="A109" s="22">
        <v>43257</v>
      </c>
      <c r="B109" s="3">
        <v>0.56041666666666667</v>
      </c>
      <c r="C109" s="8">
        <v>22.8</v>
      </c>
      <c r="D109" s="2">
        <v>9</v>
      </c>
      <c r="E109" s="2">
        <v>1175</v>
      </c>
      <c r="F109" s="2">
        <v>1</v>
      </c>
      <c r="G109" s="2">
        <v>1721</v>
      </c>
      <c r="H109" s="5">
        <v>1.9739599999999999</v>
      </c>
      <c r="I109" s="5">
        <v>1.9739599999999999</v>
      </c>
      <c r="J109" s="5">
        <v>1.9739500000000001</v>
      </c>
      <c r="R109" s="4">
        <f t="shared" si="10"/>
        <v>1.9739566666666668</v>
      </c>
      <c r="S109" s="4">
        <f t="shared" si="8"/>
        <v>0.9869783333333334</v>
      </c>
      <c r="T109" s="7">
        <f t="shared" si="9"/>
        <v>34.488062627455221</v>
      </c>
    </row>
    <row r="110" spans="1:20" x14ac:dyDescent="0.2">
      <c r="A110" s="22">
        <v>43257</v>
      </c>
      <c r="B110" s="3">
        <v>0.56319444444444444</v>
      </c>
      <c r="C110" s="8">
        <v>21.1</v>
      </c>
      <c r="D110" s="2">
        <v>10</v>
      </c>
      <c r="E110" s="2">
        <v>675</v>
      </c>
      <c r="F110" s="2">
        <v>1</v>
      </c>
      <c r="G110" s="2">
        <v>1722</v>
      </c>
      <c r="H110" s="5">
        <v>1.9976400000000001</v>
      </c>
      <c r="I110" s="5">
        <v>1.99762</v>
      </c>
      <c r="J110" s="5">
        <v>1.9976400000000001</v>
      </c>
      <c r="R110" s="4">
        <f t="shared" si="10"/>
        <v>1.9976333333333336</v>
      </c>
      <c r="S110" s="4">
        <f t="shared" si="8"/>
        <v>0.9988166666666668</v>
      </c>
      <c r="T110" s="7">
        <f t="shared" si="9"/>
        <v>34.95342849698357</v>
      </c>
    </row>
    <row r="111" spans="1:20" x14ac:dyDescent="0.2">
      <c r="A111" s="22">
        <v>43257</v>
      </c>
      <c r="B111" s="3">
        <v>0.56666666666666665</v>
      </c>
      <c r="C111" s="8">
        <v>20.399999999999999</v>
      </c>
      <c r="D111" s="2">
        <v>11</v>
      </c>
      <c r="E111" s="2">
        <v>475</v>
      </c>
      <c r="F111" s="2">
        <v>1</v>
      </c>
      <c r="G111" s="2">
        <v>1723</v>
      </c>
      <c r="H111" s="5">
        <v>2.0138500000000001</v>
      </c>
      <c r="I111" s="5">
        <v>2.0137700000000001</v>
      </c>
      <c r="J111" s="5">
        <v>2.0137399999999999</v>
      </c>
      <c r="K111" s="6">
        <v>2.0137499999999999</v>
      </c>
      <c r="L111" s="5">
        <v>2.0137399999999999</v>
      </c>
      <c r="R111" s="4">
        <f t="shared" si="10"/>
        <v>2.0137700000000001</v>
      </c>
      <c r="S111" s="4">
        <f t="shared" si="8"/>
        <v>1.006885</v>
      </c>
      <c r="T111" s="7">
        <f t="shared" si="9"/>
        <v>35.271164094382421</v>
      </c>
    </row>
    <row r="112" spans="1:20" x14ac:dyDescent="0.2">
      <c r="A112" s="22">
        <v>43257</v>
      </c>
      <c r="B112" s="3">
        <v>0.5708333333333333</v>
      </c>
      <c r="C112" s="8">
        <v>20.3</v>
      </c>
      <c r="D112" s="2">
        <v>12</v>
      </c>
      <c r="E112" s="2">
        <v>375</v>
      </c>
      <c r="F112" s="2">
        <v>1</v>
      </c>
      <c r="G112" s="2">
        <v>1724</v>
      </c>
      <c r="H112" s="5">
        <v>2.0201899999999999</v>
      </c>
      <c r="I112" s="5">
        <v>2.0201600000000002</v>
      </c>
      <c r="J112" s="5">
        <v>2.0201600000000002</v>
      </c>
      <c r="R112" s="4">
        <f t="shared" si="10"/>
        <v>2.0201700000000002</v>
      </c>
      <c r="S112" s="4">
        <f t="shared" si="8"/>
        <v>1.0100850000000001</v>
      </c>
      <c r="T112" s="7">
        <f t="shared" si="9"/>
        <v>35.397309563238274</v>
      </c>
    </row>
    <row r="113" spans="1:21" x14ac:dyDescent="0.2">
      <c r="S113" s="4" t="str">
        <f t="shared" si="8"/>
        <v xml:space="preserve"> </v>
      </c>
      <c r="T113" s="7" t="str">
        <f>IF(ISBLANK(H113)," ",($X$10+$X$11*S113^(1/2)+$X$12*S113+$X$13*S113^(3/2)+$X$14*S113^2+$X$15*S113^(5/2))+(($X$4-15)/(1+$X$24*($X$4-15)))*($X$18+$X$19*S113^(1/2)+$X$20*S113+$X$21*S113^(3/2)+$X$22*S113^2+$X$23*S113^(5/2)))</f>
        <v xml:space="preserve"> </v>
      </c>
    </row>
    <row r="114" spans="1:21" x14ac:dyDescent="0.2">
      <c r="D114" s="2" t="s">
        <v>50</v>
      </c>
      <c r="S114" s="4" t="str">
        <f t="shared" si="8"/>
        <v xml:space="preserve"> </v>
      </c>
      <c r="T114" s="7" t="str">
        <f t="shared" si="9"/>
        <v xml:space="preserve"> </v>
      </c>
    </row>
    <row r="115" spans="1:21" x14ac:dyDescent="0.2">
      <c r="S115" s="4" t="str">
        <f t="shared" si="8"/>
        <v xml:space="preserve"> </v>
      </c>
      <c r="T115" s="7" t="str">
        <f t="shared" si="9"/>
        <v xml:space="preserve"> </v>
      </c>
    </row>
    <row r="116" spans="1:21" x14ac:dyDescent="0.2">
      <c r="A116" s="22">
        <v>43257</v>
      </c>
      <c r="B116" s="3">
        <v>0.57500000000000007</v>
      </c>
      <c r="C116" s="8">
        <v>19.2</v>
      </c>
      <c r="D116" s="2">
        <v>1</v>
      </c>
      <c r="E116" s="2">
        <v>4198</v>
      </c>
      <c r="F116" s="2">
        <v>1</v>
      </c>
      <c r="G116" s="2">
        <v>1601</v>
      </c>
      <c r="H116" s="5">
        <v>1.9865900000000001</v>
      </c>
      <c r="I116" s="5">
        <v>1.98661</v>
      </c>
      <c r="J116" s="5">
        <v>1.98661</v>
      </c>
      <c r="R116" s="4">
        <f t="shared" si="10"/>
        <v>1.9866033333333333</v>
      </c>
      <c r="S116" s="4">
        <f t="shared" si="8"/>
        <v>0.99330166666666664</v>
      </c>
      <c r="T116" s="7">
        <f t="shared" si="9"/>
        <v>34.736509867369136</v>
      </c>
    </row>
    <row r="117" spans="1:21" x14ac:dyDescent="0.2">
      <c r="A117" s="22">
        <v>43257</v>
      </c>
      <c r="B117" s="3">
        <v>0.57847222222222217</v>
      </c>
      <c r="C117" s="8">
        <v>21.2</v>
      </c>
      <c r="D117" s="2">
        <v>2</v>
      </c>
      <c r="E117" s="2">
        <v>3988</v>
      </c>
      <c r="F117" s="2">
        <v>1</v>
      </c>
      <c r="G117" s="2">
        <v>1602</v>
      </c>
      <c r="H117" s="5">
        <v>1.98699</v>
      </c>
      <c r="I117" s="5">
        <v>1.98698</v>
      </c>
      <c r="J117" s="5">
        <v>1.9869699999999999</v>
      </c>
      <c r="R117" s="4">
        <f t="shared" si="10"/>
        <v>1.98698</v>
      </c>
      <c r="S117" s="4">
        <f t="shared" si="8"/>
        <v>0.99348999999999998</v>
      </c>
      <c r="T117" s="7">
        <f t="shared" si="9"/>
        <v>34.743913931706722</v>
      </c>
    </row>
    <row r="118" spans="1:21" x14ac:dyDescent="0.2">
      <c r="A118" s="22">
        <v>43257</v>
      </c>
      <c r="B118" s="3">
        <v>0.58124999999999993</v>
      </c>
      <c r="C118" s="8">
        <v>22.6</v>
      </c>
      <c r="D118" s="2">
        <v>2</v>
      </c>
      <c r="E118" s="2">
        <v>3988</v>
      </c>
      <c r="F118" s="2">
        <v>1</v>
      </c>
      <c r="G118" s="2">
        <v>1603</v>
      </c>
      <c r="H118" s="5">
        <v>1.9872399999999999</v>
      </c>
      <c r="I118" s="5">
        <v>1.9872300000000001</v>
      </c>
      <c r="J118" s="5">
        <v>1.9872000000000001</v>
      </c>
      <c r="R118" s="4">
        <f t="shared" si="10"/>
        <v>1.9872233333333333</v>
      </c>
      <c r="S118" s="4">
        <f t="shared" si="8"/>
        <v>0.99361166666666667</v>
      </c>
      <c r="T118" s="7">
        <f t="shared" si="9"/>
        <v>34.748697221902134</v>
      </c>
    </row>
    <row r="119" spans="1:21" x14ac:dyDescent="0.2">
      <c r="A119" s="22">
        <v>43257</v>
      </c>
      <c r="B119" s="3">
        <v>0.58680555555555558</v>
      </c>
      <c r="C119" s="8">
        <v>21.7</v>
      </c>
      <c r="D119" s="2">
        <v>3</v>
      </c>
      <c r="E119" s="2">
        <v>3505</v>
      </c>
      <c r="F119" s="2">
        <v>1</v>
      </c>
      <c r="G119" s="2">
        <v>1604</v>
      </c>
      <c r="H119" s="5">
        <v>1.9887900000000001</v>
      </c>
      <c r="I119" s="5">
        <v>1.98878</v>
      </c>
      <c r="J119" s="5">
        <v>1.98878</v>
      </c>
      <c r="R119" s="4">
        <f t="shared" si="10"/>
        <v>1.9887833333333333</v>
      </c>
      <c r="S119" s="4">
        <f t="shared" si="8"/>
        <v>0.99439166666666667</v>
      </c>
      <c r="T119" s="7">
        <f t="shared" si="9"/>
        <v>34.779365189721794</v>
      </c>
    </row>
    <row r="120" spans="1:21" x14ac:dyDescent="0.2">
      <c r="S120" s="4" t="str">
        <f t="shared" si="8"/>
        <v xml:space="preserve"> </v>
      </c>
      <c r="T120" s="7" t="str">
        <f t="shared" si="9"/>
        <v xml:space="preserve"> </v>
      </c>
    </row>
    <row r="121" spans="1:21" x14ac:dyDescent="0.2">
      <c r="A121" s="22">
        <v>43257</v>
      </c>
      <c r="B121" s="3">
        <v>0.58958333333333335</v>
      </c>
      <c r="C121" s="8">
        <v>20.9</v>
      </c>
      <c r="D121" s="2" t="s">
        <v>6</v>
      </c>
      <c r="H121" s="5">
        <v>1.99977</v>
      </c>
      <c r="I121" s="5">
        <v>1.9997799999999999</v>
      </c>
      <c r="J121" s="5">
        <v>1.9997799999999999</v>
      </c>
      <c r="T121" s="7"/>
    </row>
    <row r="123" spans="1:21" x14ac:dyDescent="0.2">
      <c r="D123" s="2" t="s">
        <v>55</v>
      </c>
    </row>
    <row r="125" spans="1:21" x14ac:dyDescent="0.2">
      <c r="A125" s="22">
        <v>43262</v>
      </c>
      <c r="D125" s="2" t="s">
        <v>56</v>
      </c>
      <c r="H125" s="5">
        <v>1.9993399999999999</v>
      </c>
      <c r="I125" s="5">
        <v>1.99935</v>
      </c>
      <c r="J125" s="5">
        <v>1.9993700000000001</v>
      </c>
      <c r="K125" s="6">
        <v>1.9993700000000001</v>
      </c>
      <c r="L125" s="5">
        <v>1.9993700000000001</v>
      </c>
      <c r="S125" s="4" t="str">
        <f>IF(ISBLANK(R125)," ",R125/2)</f>
        <v xml:space="preserve"> </v>
      </c>
      <c r="T125" s="7"/>
    </row>
    <row r="126" spans="1:21" x14ac:dyDescent="0.2">
      <c r="A126" s="22">
        <v>43262</v>
      </c>
      <c r="B126" s="3">
        <v>0.57916666666666672</v>
      </c>
      <c r="C126" s="8">
        <v>22</v>
      </c>
      <c r="D126" s="2" t="s">
        <v>57</v>
      </c>
      <c r="H126" s="5">
        <v>1.99953</v>
      </c>
      <c r="I126" s="5">
        <v>1.9995400000000001</v>
      </c>
      <c r="J126" s="5">
        <v>1.9995400000000001</v>
      </c>
    </row>
    <row r="128" spans="1:21" x14ac:dyDescent="0.2">
      <c r="A128" s="22">
        <v>43262</v>
      </c>
      <c r="D128" s="2">
        <v>1</v>
      </c>
      <c r="E128" s="2">
        <v>3470</v>
      </c>
      <c r="F128" s="2">
        <v>1</v>
      </c>
      <c r="G128" s="2">
        <v>1419</v>
      </c>
      <c r="H128" s="5">
        <v>1.9883999999999999</v>
      </c>
      <c r="I128" s="5">
        <v>1.9883900000000001</v>
      </c>
      <c r="J128" s="5">
        <v>1.9883999999999999</v>
      </c>
      <c r="R128" s="4">
        <f t="shared" ref="R128:R154" si="11">AVERAGE(H128:Q128)</f>
        <v>1.9883966666666666</v>
      </c>
      <c r="S128" s="4">
        <f t="shared" ref="S128:S154" si="12">IF(ISBLANK(H128)," ",R128/2)</f>
        <v>0.9941983333333333</v>
      </c>
      <c r="T128" s="7">
        <f t="shared" ref="T128:T154" si="13">IF(ISBLANK(H128)," ",($X$10+$X$11*S128^(1/2)+$X$12*S128+$X$13*S128^(3/2)+$X$14*S128^2+$X$15*S128^(5/2))+(($X$4-15)/(1+$X$24*($X$4-15)))*($X$18+$X$19*S128^(1/2)+$X$20*S128+$X$21*S128^(3/2)+$X$22*S128^2+$X$23*S128^(5/2)))</f>
        <v>34.771763325899066</v>
      </c>
      <c r="U128" s="2" t="s">
        <v>59</v>
      </c>
    </row>
    <row r="129" spans="1:21" x14ac:dyDescent="0.2">
      <c r="A129" s="22">
        <v>43262</v>
      </c>
      <c r="C129" s="8">
        <v>20.2</v>
      </c>
      <c r="D129" s="2">
        <v>2</v>
      </c>
      <c r="E129" s="2">
        <v>3001</v>
      </c>
      <c r="F129" s="2">
        <v>1</v>
      </c>
      <c r="G129" s="2">
        <v>1420</v>
      </c>
      <c r="H129" s="5">
        <v>1.9903900000000001</v>
      </c>
      <c r="I129" s="5">
        <v>1.9938</v>
      </c>
      <c r="J129" s="5">
        <v>1.9939</v>
      </c>
      <c r="R129" s="4">
        <f t="shared" si="11"/>
        <v>1.9926966666666666</v>
      </c>
      <c r="S129" s="4">
        <f t="shared" si="12"/>
        <v>0.99634833333333328</v>
      </c>
      <c r="T129" s="7">
        <f t="shared" si="13"/>
        <v>34.856316193035987</v>
      </c>
      <c r="U129" s="2" t="s">
        <v>59</v>
      </c>
    </row>
    <row r="130" spans="1:21" x14ac:dyDescent="0.2">
      <c r="A130" s="22">
        <v>43262</v>
      </c>
      <c r="C130" s="8">
        <v>21.5</v>
      </c>
      <c r="D130" s="2">
        <v>3</v>
      </c>
      <c r="E130" s="2">
        <v>2512</v>
      </c>
      <c r="F130" s="2">
        <v>1</v>
      </c>
      <c r="G130" s="2">
        <v>1421</v>
      </c>
      <c r="H130" s="5">
        <v>1.9993000000000001</v>
      </c>
      <c r="I130" s="5">
        <v>1.9993000000000001</v>
      </c>
      <c r="J130" s="5">
        <v>1.9993000000000001</v>
      </c>
      <c r="R130" s="4">
        <f t="shared" si="11"/>
        <v>1.9993000000000001</v>
      </c>
      <c r="S130" s="4">
        <f t="shared" si="12"/>
        <v>0.99965000000000004</v>
      </c>
      <c r="T130" s="7">
        <f t="shared" si="13"/>
        <v>34.986224297404085</v>
      </c>
      <c r="U130" s="2" t="s">
        <v>59</v>
      </c>
    </row>
    <row r="131" spans="1:21" x14ac:dyDescent="0.2">
      <c r="A131" s="22">
        <v>43262</v>
      </c>
      <c r="C131" s="8">
        <v>23.4</v>
      </c>
      <c r="D131" s="2">
        <v>4</v>
      </c>
      <c r="E131" s="2">
        <v>2000</v>
      </c>
      <c r="F131" s="2">
        <v>1</v>
      </c>
      <c r="G131" s="2">
        <v>1422</v>
      </c>
      <c r="H131" s="5">
        <v>1.9861500000000001</v>
      </c>
      <c r="I131" s="5">
        <v>1.98617</v>
      </c>
      <c r="J131" s="5">
        <v>1.9861500000000001</v>
      </c>
      <c r="R131" s="4">
        <f t="shared" si="11"/>
        <v>1.9861566666666668</v>
      </c>
      <c r="S131" s="4">
        <f t="shared" si="12"/>
        <v>0.9930783333333334</v>
      </c>
      <c r="T131" s="7">
        <f t="shared" si="13"/>
        <v>34.727730152113303</v>
      </c>
    </row>
    <row r="132" spans="1:21" x14ac:dyDescent="0.2">
      <c r="A132" s="22">
        <v>43262</v>
      </c>
      <c r="C132" s="8">
        <v>24.4</v>
      </c>
      <c r="D132" s="2">
        <v>5</v>
      </c>
      <c r="E132" s="2">
        <v>1720</v>
      </c>
      <c r="F132" s="2">
        <v>1</v>
      </c>
      <c r="G132" s="2">
        <v>1423</v>
      </c>
      <c r="H132" s="5">
        <v>1.98261</v>
      </c>
      <c r="I132" s="5">
        <v>1.98262</v>
      </c>
      <c r="J132" s="5">
        <v>1.98264</v>
      </c>
      <c r="K132" s="6">
        <v>1.98264</v>
      </c>
      <c r="R132" s="4">
        <f t="shared" si="11"/>
        <v>1.9826275</v>
      </c>
      <c r="S132" s="4">
        <f t="shared" si="12"/>
        <v>0.99131374999999999</v>
      </c>
      <c r="T132" s="7">
        <f t="shared" si="13"/>
        <v>34.658372998599276</v>
      </c>
    </row>
    <row r="133" spans="1:21" x14ac:dyDescent="0.2">
      <c r="A133" s="22">
        <v>43262</v>
      </c>
      <c r="C133" s="8">
        <v>25.1</v>
      </c>
      <c r="D133" s="2">
        <v>5</v>
      </c>
      <c r="E133" s="2">
        <v>1720</v>
      </c>
      <c r="F133" s="2">
        <v>1</v>
      </c>
      <c r="G133" s="2">
        <v>1424</v>
      </c>
      <c r="H133" s="5">
        <v>1.9826900000000001</v>
      </c>
      <c r="I133" s="5">
        <v>1.98268</v>
      </c>
      <c r="J133" s="5">
        <v>1.98268</v>
      </c>
      <c r="R133" s="4">
        <f t="shared" ref="R133" si="14">AVERAGE(H133:Q133)</f>
        <v>1.9826833333333334</v>
      </c>
      <c r="S133" s="4">
        <f t="shared" ref="S133" si="15">IF(ISBLANK(H133)," ",R133/2)</f>
        <v>0.99134166666666668</v>
      </c>
      <c r="T133" s="7">
        <f t="shared" ref="T133" si="16">IF(ISBLANK(H133)," ",($X$10+$X$11*S133^(1/2)+$X$12*S133+$X$13*S133^(3/2)+$X$14*S133^2+$X$15*S133^(5/2))+(($X$4-15)/(1+$X$24*($X$4-15)))*($X$18+$X$19*S133^(1/2)+$X$20*S133+$X$21*S133^(3/2)+$X$22*S133^2+$X$23*S133^(5/2)))</f>
        <v>34.659470094701767</v>
      </c>
    </row>
    <row r="134" spans="1:21" x14ac:dyDescent="0.2">
      <c r="A134" s="22">
        <v>43262</v>
      </c>
      <c r="C134" s="8">
        <v>23</v>
      </c>
      <c r="D134" s="2">
        <v>6</v>
      </c>
      <c r="E134" s="2">
        <v>1504</v>
      </c>
      <c r="F134" s="2">
        <v>1</v>
      </c>
      <c r="G134" s="2">
        <v>1413</v>
      </c>
      <c r="H134" s="5">
        <v>1.9783999999999999</v>
      </c>
      <c r="I134" s="5">
        <v>1.9783900000000001</v>
      </c>
      <c r="J134" s="5">
        <v>1.9783999999999999</v>
      </c>
      <c r="R134" s="4">
        <f t="shared" si="11"/>
        <v>1.9783966666666666</v>
      </c>
      <c r="S134" s="4">
        <f t="shared" si="12"/>
        <v>0.98919833333333329</v>
      </c>
      <c r="T134" s="7">
        <f t="shared" si="13"/>
        <v>34.57525537518363</v>
      </c>
    </row>
    <row r="135" spans="1:21" x14ac:dyDescent="0.2">
      <c r="A135" s="22">
        <v>43262</v>
      </c>
      <c r="C135" s="8">
        <v>24.1</v>
      </c>
      <c r="D135" s="2">
        <v>7</v>
      </c>
      <c r="E135" s="2">
        <v>999</v>
      </c>
      <c r="F135" s="2">
        <v>1</v>
      </c>
      <c r="G135" s="2">
        <v>1414</v>
      </c>
      <c r="H135" s="5">
        <v>1.97482</v>
      </c>
      <c r="I135" s="5">
        <v>1.97481</v>
      </c>
      <c r="J135" s="5">
        <v>1.97478</v>
      </c>
      <c r="K135" s="6">
        <v>1.97479</v>
      </c>
      <c r="L135" s="5">
        <v>1.97478</v>
      </c>
      <c r="R135" s="4">
        <f t="shared" si="11"/>
        <v>1.974796</v>
      </c>
      <c r="S135" s="4">
        <f t="shared" si="12"/>
        <v>0.987398</v>
      </c>
      <c r="T135" s="7">
        <f t="shared" si="13"/>
        <v>34.504542783728859</v>
      </c>
    </row>
    <row r="136" spans="1:21" x14ac:dyDescent="0.2">
      <c r="A136" s="22">
        <v>43262</v>
      </c>
      <c r="C136" s="8">
        <v>25.2</v>
      </c>
      <c r="D136" s="2">
        <v>9</v>
      </c>
      <c r="E136" s="2">
        <v>750</v>
      </c>
      <c r="F136" s="2">
        <v>1</v>
      </c>
      <c r="G136" s="2">
        <v>1415</v>
      </c>
      <c r="H136" s="5">
        <v>1.99047</v>
      </c>
      <c r="I136" s="5">
        <v>1.99048</v>
      </c>
      <c r="J136" s="5">
        <v>1.9904999999999999</v>
      </c>
      <c r="K136" s="6">
        <v>1.9904999999999999</v>
      </c>
      <c r="R136" s="4">
        <f t="shared" si="11"/>
        <v>1.9904875</v>
      </c>
      <c r="S136" s="4">
        <f t="shared" si="12"/>
        <v>0.99524374999999998</v>
      </c>
      <c r="T136" s="7">
        <f t="shared" si="13"/>
        <v>34.812872248683249</v>
      </c>
    </row>
    <row r="137" spans="1:21" x14ac:dyDescent="0.2">
      <c r="A137" s="22">
        <v>43262</v>
      </c>
      <c r="C137" s="8">
        <v>23.1</v>
      </c>
      <c r="D137" s="2">
        <v>10</v>
      </c>
      <c r="E137" s="2">
        <v>400</v>
      </c>
      <c r="F137" s="2">
        <v>1</v>
      </c>
      <c r="G137" s="2">
        <v>1416</v>
      </c>
      <c r="H137" s="5">
        <v>2.0181499999999999</v>
      </c>
      <c r="I137" s="5">
        <v>2.0181200000000001</v>
      </c>
      <c r="J137" s="5">
        <v>2.0181300000000002</v>
      </c>
      <c r="K137" s="6">
        <v>2.0181200000000001</v>
      </c>
      <c r="R137" s="4">
        <f t="shared" si="11"/>
        <v>2.0181300000000002</v>
      </c>
      <c r="S137" s="4">
        <f t="shared" si="12"/>
        <v>1.0090650000000001</v>
      </c>
      <c r="T137" s="7">
        <f t="shared" si="13"/>
        <v>35.357092825796848</v>
      </c>
    </row>
    <row r="138" spans="1:21" x14ac:dyDescent="0.2">
      <c r="A138" s="22">
        <v>43262</v>
      </c>
      <c r="C138" s="8">
        <v>24.2</v>
      </c>
      <c r="D138" s="2">
        <v>11</v>
      </c>
      <c r="E138" s="2">
        <v>251</v>
      </c>
      <c r="F138" s="2">
        <v>1</v>
      </c>
      <c r="G138" s="2">
        <v>1417</v>
      </c>
      <c r="H138" s="5">
        <v>2.0287199999999999</v>
      </c>
      <c r="I138" s="5">
        <v>2.0287099999999998</v>
      </c>
      <c r="J138" s="5">
        <v>2.0287000000000002</v>
      </c>
      <c r="R138" s="4">
        <f t="shared" si="11"/>
        <v>2.0287100000000002</v>
      </c>
      <c r="S138" s="4">
        <f t="shared" si="12"/>
        <v>1.0143550000000001</v>
      </c>
      <c r="T138" s="7">
        <f t="shared" si="13"/>
        <v>35.565747795872781</v>
      </c>
    </row>
    <row r="139" spans="1:21" x14ac:dyDescent="0.2">
      <c r="A139" s="22">
        <v>43262</v>
      </c>
      <c r="C139" s="8">
        <v>25</v>
      </c>
      <c r="D139" s="2">
        <v>12</v>
      </c>
      <c r="E139" s="2">
        <v>97</v>
      </c>
      <c r="F139" s="2">
        <v>1</v>
      </c>
      <c r="G139" s="2">
        <v>1418</v>
      </c>
      <c r="H139" s="5">
        <v>2.0328499999999998</v>
      </c>
      <c r="I139" s="5">
        <v>2.0328300000000001</v>
      </c>
      <c r="J139" s="5">
        <v>2.0328499999999998</v>
      </c>
      <c r="R139" s="4">
        <f t="shared" si="11"/>
        <v>2.0328433333333336</v>
      </c>
      <c r="S139" s="4">
        <f t="shared" si="12"/>
        <v>1.0164216666666668</v>
      </c>
      <c r="T139" s="7">
        <f t="shared" si="13"/>
        <v>35.647317709405101</v>
      </c>
    </row>
    <row r="140" spans="1:21" x14ac:dyDescent="0.2">
      <c r="R140" s="4" t="e">
        <f t="shared" si="11"/>
        <v>#DIV/0!</v>
      </c>
      <c r="S140" s="4" t="str">
        <f t="shared" si="12"/>
        <v xml:space="preserve"> </v>
      </c>
      <c r="T140" s="7" t="str">
        <f t="shared" si="13"/>
        <v xml:space="preserve"> </v>
      </c>
    </row>
    <row r="141" spans="1:21" x14ac:dyDescent="0.2">
      <c r="D141" s="2" t="s">
        <v>60</v>
      </c>
      <c r="R141" s="4" t="e">
        <f t="shared" si="11"/>
        <v>#DIV/0!</v>
      </c>
      <c r="S141" s="4" t="str">
        <f t="shared" si="12"/>
        <v xml:space="preserve"> </v>
      </c>
      <c r="T141" s="7" t="str">
        <f t="shared" si="13"/>
        <v xml:space="preserve"> </v>
      </c>
    </row>
    <row r="142" spans="1:21" x14ac:dyDescent="0.2">
      <c r="R142" s="4" t="e">
        <f t="shared" si="11"/>
        <v>#DIV/0!</v>
      </c>
      <c r="S142" s="4" t="str">
        <f t="shared" si="12"/>
        <v xml:space="preserve"> </v>
      </c>
      <c r="T142" s="7" t="str">
        <f t="shared" si="13"/>
        <v xml:space="preserve"> </v>
      </c>
    </row>
    <row r="143" spans="1:21" x14ac:dyDescent="0.2">
      <c r="A143" s="22">
        <v>43262</v>
      </c>
      <c r="B143" s="3">
        <v>0.66319444444444442</v>
      </c>
      <c r="C143" s="8">
        <v>23</v>
      </c>
      <c r="D143" s="2">
        <v>1</v>
      </c>
      <c r="E143" s="2">
        <v>3458</v>
      </c>
      <c r="F143" s="2">
        <v>1</v>
      </c>
      <c r="G143" s="2">
        <v>1407</v>
      </c>
      <c r="H143" s="5">
        <v>1.9887900000000001</v>
      </c>
      <c r="I143" s="5">
        <v>1.9887699999999999</v>
      </c>
      <c r="J143" s="5">
        <v>1.9887699999999999</v>
      </c>
      <c r="R143" s="4">
        <f t="shared" si="11"/>
        <v>1.9887766666666666</v>
      </c>
      <c r="S143" s="4">
        <f t="shared" si="12"/>
        <v>0.99438833333333332</v>
      </c>
      <c r="T143" s="7">
        <f t="shared" si="13"/>
        <v>34.779234120861091</v>
      </c>
    </row>
    <row r="144" spans="1:21" x14ac:dyDescent="0.2">
      <c r="A144" s="22">
        <v>43262</v>
      </c>
      <c r="C144" s="8">
        <v>26</v>
      </c>
      <c r="D144" s="2">
        <v>2</v>
      </c>
      <c r="E144" s="2">
        <v>2975</v>
      </c>
      <c r="F144" s="2">
        <v>1</v>
      </c>
      <c r="G144" s="2">
        <v>1408</v>
      </c>
      <c r="H144" s="5">
        <v>1.9906200000000001</v>
      </c>
      <c r="I144" s="5">
        <v>1.99061</v>
      </c>
      <c r="J144" s="5">
        <v>1.9906200000000001</v>
      </c>
      <c r="R144" s="4">
        <f t="shared" si="11"/>
        <v>1.9906166666666667</v>
      </c>
      <c r="S144" s="4">
        <f t="shared" si="12"/>
        <v>0.99530833333333335</v>
      </c>
      <c r="T144" s="7">
        <f t="shared" si="13"/>
        <v>34.815412113184344</v>
      </c>
    </row>
    <row r="145" spans="1:21" x14ac:dyDescent="0.2">
      <c r="A145" s="22">
        <v>43262</v>
      </c>
      <c r="C145" s="8">
        <v>25.7</v>
      </c>
      <c r="D145" s="2">
        <v>2</v>
      </c>
      <c r="E145" s="2">
        <v>2975</v>
      </c>
      <c r="F145" s="2">
        <v>1</v>
      </c>
      <c r="G145" s="2">
        <v>1409</v>
      </c>
      <c r="H145" s="5">
        <v>1.9906200000000001</v>
      </c>
      <c r="I145" s="5">
        <v>1.9906299999999999</v>
      </c>
      <c r="J145" s="5">
        <v>1.9906299999999999</v>
      </c>
      <c r="R145" s="4">
        <f t="shared" si="11"/>
        <v>1.9906266666666668</v>
      </c>
      <c r="S145" s="4">
        <f t="shared" si="12"/>
        <v>0.99531333333333338</v>
      </c>
      <c r="T145" s="7">
        <f t="shared" si="13"/>
        <v>34.815608749087552</v>
      </c>
    </row>
    <row r="146" spans="1:21" x14ac:dyDescent="0.2">
      <c r="A146" s="22">
        <v>43262</v>
      </c>
      <c r="D146" s="2">
        <v>3</v>
      </c>
      <c r="E146" s="2">
        <v>2509</v>
      </c>
      <c r="F146" s="2">
        <v>1</v>
      </c>
      <c r="G146" s="2">
        <v>1410</v>
      </c>
      <c r="H146" s="5">
        <v>1.99013</v>
      </c>
      <c r="I146" s="5">
        <v>1.99013</v>
      </c>
      <c r="J146" s="5">
        <v>1.99014</v>
      </c>
      <c r="R146" s="4">
        <f t="shared" si="11"/>
        <v>1.9901333333333333</v>
      </c>
      <c r="S146" s="4">
        <f t="shared" si="12"/>
        <v>0.99506666666666665</v>
      </c>
      <c r="T146" s="7">
        <f t="shared" si="13"/>
        <v>34.805908255643104</v>
      </c>
      <c r="U146" s="2" t="s">
        <v>61</v>
      </c>
    </row>
    <row r="147" spans="1:21" x14ac:dyDescent="0.2">
      <c r="A147" s="22">
        <v>43262</v>
      </c>
      <c r="C147" s="8">
        <v>26.1</v>
      </c>
      <c r="D147" s="2">
        <v>4</v>
      </c>
      <c r="E147" s="2">
        <v>2020</v>
      </c>
      <c r="F147" s="2">
        <v>1</v>
      </c>
      <c r="G147" s="2">
        <v>1411</v>
      </c>
      <c r="H147" s="5">
        <v>1.9864999999999999</v>
      </c>
      <c r="I147" s="5">
        <v>1.9864900000000001</v>
      </c>
      <c r="J147" s="5">
        <v>1.98651</v>
      </c>
      <c r="R147" s="4">
        <f t="shared" si="11"/>
        <v>1.9865000000000002</v>
      </c>
      <c r="S147" s="4">
        <f t="shared" si="12"/>
        <v>0.99325000000000008</v>
      </c>
      <c r="T147" s="7">
        <f t="shared" si="13"/>
        <v>34.734478707797926</v>
      </c>
    </row>
    <row r="148" spans="1:21" x14ac:dyDescent="0.2">
      <c r="A148" s="22">
        <v>43262</v>
      </c>
      <c r="C148" s="8">
        <v>23.2</v>
      </c>
      <c r="D148" s="2">
        <v>5</v>
      </c>
      <c r="E148" s="2">
        <v>1782</v>
      </c>
      <c r="F148" s="2">
        <v>1</v>
      </c>
      <c r="G148" s="2">
        <v>1412</v>
      </c>
      <c r="H148" s="5">
        <v>1.9834799999999999</v>
      </c>
      <c r="I148" s="5">
        <v>1.9834799999999999</v>
      </c>
      <c r="J148" s="5">
        <v>1.98349</v>
      </c>
      <c r="R148" s="4">
        <f t="shared" si="11"/>
        <v>1.9834833333333333</v>
      </c>
      <c r="S148" s="4">
        <f t="shared" si="12"/>
        <v>0.99174166666666663</v>
      </c>
      <c r="T148" s="7">
        <f t="shared" si="13"/>
        <v>34.675190286973745</v>
      </c>
    </row>
    <row r="149" spans="1:21" x14ac:dyDescent="0.2">
      <c r="A149" s="22">
        <v>43262</v>
      </c>
      <c r="C149" s="8">
        <v>24.6</v>
      </c>
      <c r="D149" s="2">
        <v>6</v>
      </c>
      <c r="E149" s="2">
        <v>1251</v>
      </c>
      <c r="F149" s="2">
        <v>1</v>
      </c>
      <c r="G149" s="2">
        <v>1401</v>
      </c>
      <c r="H149" s="5">
        <v>1.97298</v>
      </c>
      <c r="I149" s="5">
        <v>1.97299</v>
      </c>
      <c r="J149" s="5">
        <v>1.97298</v>
      </c>
      <c r="R149" s="4">
        <f t="shared" si="11"/>
        <v>1.9729833333333333</v>
      </c>
      <c r="S149" s="4">
        <f t="shared" si="12"/>
        <v>0.98649166666666666</v>
      </c>
      <c r="T149" s="7">
        <f t="shared" si="13"/>
        <v>34.46895296862251</v>
      </c>
    </row>
    <row r="150" spans="1:21" x14ac:dyDescent="0.2">
      <c r="A150" s="22">
        <v>43262</v>
      </c>
      <c r="C150" s="8">
        <v>25.3</v>
      </c>
      <c r="D150" s="2">
        <v>7</v>
      </c>
      <c r="E150" s="2">
        <v>999</v>
      </c>
      <c r="F150" s="2">
        <v>1</v>
      </c>
      <c r="G150" s="2">
        <v>1402</v>
      </c>
      <c r="H150" s="5">
        <v>1.97648</v>
      </c>
      <c r="I150" s="5">
        <v>1.9764900000000001</v>
      </c>
      <c r="J150" s="5">
        <v>1.9764999999999999</v>
      </c>
      <c r="R150" s="4">
        <f t="shared" si="11"/>
        <v>1.9764900000000001</v>
      </c>
      <c r="S150" s="4">
        <f t="shared" si="12"/>
        <v>0.98824500000000004</v>
      </c>
      <c r="T150" s="7">
        <f t="shared" si="13"/>
        <v>34.537807964840503</v>
      </c>
    </row>
    <row r="151" spans="1:21" x14ac:dyDescent="0.2">
      <c r="A151" s="22">
        <v>43262</v>
      </c>
      <c r="C151" s="8">
        <v>26.3</v>
      </c>
      <c r="D151" s="2">
        <v>9</v>
      </c>
      <c r="E151" s="2">
        <v>506</v>
      </c>
      <c r="F151" s="2">
        <v>1</v>
      </c>
      <c r="G151" s="2">
        <v>1403</v>
      </c>
      <c r="H151" s="5">
        <v>2.0095999999999998</v>
      </c>
      <c r="I151" s="5">
        <v>2.0095900000000002</v>
      </c>
      <c r="J151" s="5">
        <v>2.0095900000000002</v>
      </c>
      <c r="R151" s="4">
        <f t="shared" si="11"/>
        <v>2.0095933333333336</v>
      </c>
      <c r="S151" s="4">
        <f t="shared" si="12"/>
        <v>1.0047966666666668</v>
      </c>
      <c r="T151" s="7">
        <f t="shared" si="13"/>
        <v>35.18888012216415</v>
      </c>
    </row>
    <row r="152" spans="1:21" x14ac:dyDescent="0.2">
      <c r="A152" s="22">
        <v>43262</v>
      </c>
      <c r="C152" s="8">
        <v>26.3</v>
      </c>
      <c r="D152" s="2">
        <v>10</v>
      </c>
      <c r="E152" s="2">
        <v>302</v>
      </c>
      <c r="F152" s="2">
        <v>1</v>
      </c>
      <c r="G152" s="2">
        <v>1404</v>
      </c>
      <c r="H152" s="5">
        <v>2.0252599999999998</v>
      </c>
      <c r="I152" s="5">
        <v>2.0252699999999999</v>
      </c>
      <c r="J152" s="5">
        <v>2.02528</v>
      </c>
      <c r="R152" s="4">
        <f t="shared" si="11"/>
        <v>2.0252700000000003</v>
      </c>
      <c r="S152" s="4">
        <f t="shared" si="12"/>
        <v>1.0126350000000002</v>
      </c>
      <c r="T152" s="7">
        <f t="shared" si="13"/>
        <v>35.497883620878518</v>
      </c>
    </row>
    <row r="153" spans="1:21" x14ac:dyDescent="0.2">
      <c r="A153" s="22">
        <v>43262</v>
      </c>
      <c r="C153" s="8">
        <v>24.1</v>
      </c>
      <c r="D153" s="2">
        <v>11</v>
      </c>
      <c r="E153" s="2">
        <v>201</v>
      </c>
      <c r="F153" s="2">
        <v>1</v>
      </c>
      <c r="G153" s="2">
        <v>1405</v>
      </c>
      <c r="H153" s="5">
        <v>2.0298500000000002</v>
      </c>
      <c r="I153" s="5">
        <v>2.02983</v>
      </c>
      <c r="J153" s="5">
        <v>2.0298400000000001</v>
      </c>
      <c r="R153" s="4">
        <f t="shared" si="11"/>
        <v>2.0298400000000001</v>
      </c>
      <c r="S153" s="4">
        <f t="shared" si="12"/>
        <v>1.01492</v>
      </c>
      <c r="T153" s="7">
        <f t="shared" si="13"/>
        <v>35.588044956013547</v>
      </c>
    </row>
    <row r="154" spans="1:21" x14ac:dyDescent="0.2">
      <c r="A154" s="22">
        <v>43262</v>
      </c>
      <c r="C154" s="8">
        <v>25.6</v>
      </c>
      <c r="D154" s="2">
        <v>12</v>
      </c>
      <c r="E154" s="2">
        <v>82</v>
      </c>
      <c r="F154" s="2">
        <v>1</v>
      </c>
      <c r="G154" s="2">
        <v>1406</v>
      </c>
      <c r="H154" s="5">
        <v>2.0337000000000001</v>
      </c>
      <c r="I154" s="5">
        <v>2.0337299999999998</v>
      </c>
      <c r="J154" s="5">
        <v>2.0337399999999999</v>
      </c>
      <c r="R154" s="4">
        <f t="shared" si="11"/>
        <v>2.0337233333333331</v>
      </c>
      <c r="S154" s="4">
        <f t="shared" si="12"/>
        <v>1.0168616666666666</v>
      </c>
      <c r="T154" s="7">
        <f t="shared" si="13"/>
        <v>35.664688109086825</v>
      </c>
    </row>
    <row r="155" spans="1:21" x14ac:dyDescent="0.2">
      <c r="R155" s="4" t="e">
        <f t="shared" ref="R155:R174" si="17">AVERAGE(H155:Q155)</f>
        <v>#DIV/0!</v>
      </c>
      <c r="S155" s="4" t="str">
        <f t="shared" ref="S155:S174" si="18">IF(ISBLANK(H155)," ",R155/2)</f>
        <v xml:space="preserve"> </v>
      </c>
      <c r="T155" s="7" t="str">
        <f t="shared" ref="T155:T174" si="19">IF(ISBLANK(H155)," ",($X$10+$X$11*S155^(1/2)+$X$12*S155+$X$13*S155^(3/2)+$X$14*S155^2+$X$15*S155^(5/2))+(($X$4-15)/(1+$X$24*($X$4-15)))*($X$18+$X$19*S155^(1/2)+$X$20*S155+$X$21*S155^(3/2)+$X$22*S155^2+$X$23*S155^(5/2)))</f>
        <v xml:space="preserve"> </v>
      </c>
    </row>
    <row r="156" spans="1:21" x14ac:dyDescent="0.2">
      <c r="A156" s="22">
        <v>43262</v>
      </c>
      <c r="B156" s="3">
        <v>0.71111111111111114</v>
      </c>
      <c r="C156" s="8">
        <v>26.4</v>
      </c>
      <c r="D156" s="2" t="s">
        <v>57</v>
      </c>
      <c r="H156" s="5">
        <v>1.99969</v>
      </c>
      <c r="I156" s="5">
        <v>1.99969</v>
      </c>
      <c r="J156" s="5">
        <v>1.99969</v>
      </c>
      <c r="R156" s="4">
        <f t="shared" si="17"/>
        <v>1.99969</v>
      </c>
      <c r="S156" s="4">
        <f t="shared" si="18"/>
        <v>0.99984499999999998</v>
      </c>
      <c r="T156" s="7">
        <f t="shared" si="19"/>
        <v>34.993899224693394</v>
      </c>
    </row>
    <row r="157" spans="1:21" x14ac:dyDescent="0.2">
      <c r="R157" s="4" t="e">
        <f t="shared" si="17"/>
        <v>#DIV/0!</v>
      </c>
      <c r="S157" s="4" t="str">
        <f t="shared" si="18"/>
        <v xml:space="preserve"> </v>
      </c>
      <c r="T157" s="7" t="str">
        <f t="shared" si="19"/>
        <v xml:space="preserve"> </v>
      </c>
    </row>
    <row r="158" spans="1:21" x14ac:dyDescent="0.2">
      <c r="D158" s="2" t="s">
        <v>62</v>
      </c>
      <c r="R158" s="4" t="e">
        <f t="shared" si="17"/>
        <v>#DIV/0!</v>
      </c>
      <c r="S158" s="4" t="str">
        <f t="shared" si="18"/>
        <v xml:space="preserve"> </v>
      </c>
      <c r="T158" s="7" t="str">
        <f t="shared" si="19"/>
        <v xml:space="preserve"> </v>
      </c>
    </row>
    <row r="159" spans="1:21" x14ac:dyDescent="0.2">
      <c r="R159" s="4" t="e">
        <f t="shared" si="17"/>
        <v>#DIV/0!</v>
      </c>
      <c r="S159" s="4" t="str">
        <f t="shared" si="18"/>
        <v xml:space="preserve"> </v>
      </c>
      <c r="T159" s="7" t="str">
        <f t="shared" si="19"/>
        <v xml:space="preserve"> </v>
      </c>
    </row>
    <row r="160" spans="1:21" x14ac:dyDescent="0.2">
      <c r="A160" s="22">
        <v>43262</v>
      </c>
      <c r="C160" s="8">
        <v>26.2</v>
      </c>
      <c r="D160" s="2">
        <v>1</v>
      </c>
      <c r="E160" s="2">
        <v>3491</v>
      </c>
      <c r="F160" s="2">
        <v>1</v>
      </c>
      <c r="G160" s="2">
        <v>1510</v>
      </c>
      <c r="H160" s="5">
        <v>1.9883500000000001</v>
      </c>
      <c r="I160" s="5">
        <v>1.98837</v>
      </c>
      <c r="J160" s="5">
        <v>1.9883599999999999</v>
      </c>
      <c r="R160" s="4">
        <f t="shared" si="17"/>
        <v>1.9883600000000001</v>
      </c>
      <c r="S160" s="4">
        <f t="shared" si="18"/>
        <v>0.99418000000000006</v>
      </c>
      <c r="T160" s="7">
        <f t="shared" si="19"/>
        <v>34.771042473245913</v>
      </c>
    </row>
    <row r="161" spans="1:20" x14ac:dyDescent="0.2">
      <c r="A161" s="22">
        <v>43262</v>
      </c>
      <c r="C161" s="8">
        <v>24.5</v>
      </c>
      <c r="D161" s="2">
        <v>1</v>
      </c>
      <c r="E161" s="2">
        <v>3491</v>
      </c>
      <c r="F161" s="2">
        <v>1</v>
      </c>
      <c r="G161" s="2">
        <v>1511</v>
      </c>
      <c r="H161" s="5">
        <v>1.9883200000000001</v>
      </c>
      <c r="I161" s="5">
        <v>1.98834</v>
      </c>
      <c r="J161" s="5">
        <v>1.98834</v>
      </c>
      <c r="R161" s="4">
        <f t="shared" si="17"/>
        <v>1.9883333333333333</v>
      </c>
      <c r="S161" s="4">
        <f t="shared" si="18"/>
        <v>0.99416666666666664</v>
      </c>
      <c r="T161" s="7">
        <f t="shared" si="19"/>
        <v>34.770518218266282</v>
      </c>
    </row>
    <row r="162" spans="1:20" x14ac:dyDescent="0.2">
      <c r="A162" s="22">
        <v>43262</v>
      </c>
      <c r="C162" s="8">
        <v>23.5</v>
      </c>
      <c r="D162" s="2">
        <v>2</v>
      </c>
      <c r="E162" s="2">
        <v>2987</v>
      </c>
      <c r="F162" s="2">
        <v>1</v>
      </c>
      <c r="G162" s="2">
        <v>1512</v>
      </c>
      <c r="H162" s="5">
        <v>1.99072</v>
      </c>
      <c r="I162" s="5">
        <v>1.99074</v>
      </c>
      <c r="J162" s="5">
        <v>1.99074</v>
      </c>
      <c r="R162" s="4">
        <f t="shared" si="17"/>
        <v>1.9907333333333332</v>
      </c>
      <c r="S162" s="4">
        <f t="shared" si="18"/>
        <v>0.99536666666666662</v>
      </c>
      <c r="T162" s="7">
        <f t="shared" si="19"/>
        <v>34.817706209739619</v>
      </c>
    </row>
    <row r="163" spans="1:20" x14ac:dyDescent="0.2">
      <c r="A163" s="22">
        <v>43262</v>
      </c>
      <c r="C163" s="8">
        <v>26.1</v>
      </c>
      <c r="D163" s="2">
        <v>3</v>
      </c>
      <c r="E163" s="2">
        <v>2507</v>
      </c>
      <c r="F163" s="2">
        <v>1</v>
      </c>
      <c r="G163" s="2">
        <v>1509</v>
      </c>
      <c r="H163" s="5">
        <v>1.9901899999999999</v>
      </c>
      <c r="I163" s="5">
        <v>1.9902</v>
      </c>
      <c r="J163" s="5">
        <v>1.9901899999999999</v>
      </c>
      <c r="R163" s="4">
        <f t="shared" si="17"/>
        <v>1.9901933333333333</v>
      </c>
      <c r="S163" s="4">
        <f t="shared" si="18"/>
        <v>0.99509666666666663</v>
      </c>
      <c r="T163" s="7">
        <f t="shared" si="19"/>
        <v>34.807088022366443</v>
      </c>
    </row>
    <row r="164" spans="1:20" x14ac:dyDescent="0.2">
      <c r="A164" s="22">
        <v>43262</v>
      </c>
      <c r="C164" s="8">
        <v>23.4</v>
      </c>
      <c r="D164" s="2">
        <v>4</v>
      </c>
      <c r="E164" s="2">
        <v>2235</v>
      </c>
      <c r="F164" s="2">
        <v>1</v>
      </c>
      <c r="G164" s="2">
        <v>1508</v>
      </c>
      <c r="H164" s="5">
        <v>1.9884599999999999</v>
      </c>
      <c r="I164" s="5">
        <v>1.9884500000000001</v>
      </c>
      <c r="J164" s="5">
        <v>1.9884500000000001</v>
      </c>
      <c r="R164" s="4">
        <f t="shared" si="17"/>
        <v>1.9884533333333334</v>
      </c>
      <c r="S164" s="4">
        <f t="shared" si="18"/>
        <v>0.9942266666666667</v>
      </c>
      <c r="T164" s="7">
        <f t="shared" si="19"/>
        <v>34.772877375591463</v>
      </c>
    </row>
    <row r="165" spans="1:20" x14ac:dyDescent="0.2">
      <c r="A165" s="22">
        <v>43262</v>
      </c>
      <c r="C165" s="8">
        <v>24.7</v>
      </c>
      <c r="D165" s="2">
        <v>5</v>
      </c>
      <c r="E165" s="2">
        <v>2002</v>
      </c>
      <c r="F165" s="2">
        <v>1</v>
      </c>
      <c r="G165" s="2">
        <v>1507</v>
      </c>
      <c r="H165" s="5">
        <v>1.9864999999999999</v>
      </c>
      <c r="I165" s="5">
        <v>1.98651</v>
      </c>
      <c r="J165" s="5">
        <v>1.98651</v>
      </c>
      <c r="R165" s="4">
        <f t="shared" si="17"/>
        <v>1.9865066666666664</v>
      </c>
      <c r="S165" s="4">
        <f t="shared" si="18"/>
        <v>0.99325333333333321</v>
      </c>
      <c r="T165" s="7">
        <f t="shared" si="19"/>
        <v>34.734609749780255</v>
      </c>
    </row>
    <row r="166" spans="1:20" x14ac:dyDescent="0.2">
      <c r="A166" s="22">
        <v>43262</v>
      </c>
      <c r="C166" s="8">
        <v>25.9</v>
      </c>
      <c r="D166" s="2">
        <v>6</v>
      </c>
      <c r="E166" s="2">
        <v>1562</v>
      </c>
      <c r="F166" s="2">
        <v>1</v>
      </c>
      <c r="G166" s="2">
        <v>1506</v>
      </c>
      <c r="H166" s="5">
        <v>1.9806299999999999</v>
      </c>
      <c r="I166" s="5">
        <v>1.98062</v>
      </c>
      <c r="J166" s="5">
        <v>1.98062</v>
      </c>
      <c r="R166" s="4">
        <f t="shared" si="17"/>
        <v>1.9806233333333332</v>
      </c>
      <c r="S166" s="4">
        <f t="shared" si="18"/>
        <v>0.99031166666666659</v>
      </c>
      <c r="T166" s="7">
        <f t="shared" si="19"/>
        <v>34.618995817181379</v>
      </c>
    </row>
    <row r="167" spans="1:20" x14ac:dyDescent="0.2">
      <c r="A167" s="22">
        <v>43262</v>
      </c>
      <c r="C167" s="8">
        <v>24.6</v>
      </c>
      <c r="D167" s="2">
        <v>7</v>
      </c>
      <c r="E167" s="2">
        <v>1353</v>
      </c>
      <c r="F167" s="2">
        <v>1</v>
      </c>
      <c r="G167" s="2">
        <v>1505</v>
      </c>
      <c r="H167" s="5">
        <v>1.97688</v>
      </c>
      <c r="I167" s="5">
        <v>1.9768699999999999</v>
      </c>
      <c r="J167" s="5">
        <v>1.97688</v>
      </c>
      <c r="R167" s="4">
        <f t="shared" si="17"/>
        <v>1.9768766666666666</v>
      </c>
      <c r="S167" s="4">
        <f t="shared" si="18"/>
        <v>0.98843833333333331</v>
      </c>
      <c r="T167" s="7">
        <f t="shared" si="19"/>
        <v>34.545401674333498</v>
      </c>
    </row>
    <row r="168" spans="1:20" x14ac:dyDescent="0.2">
      <c r="A168" s="22">
        <v>43262</v>
      </c>
      <c r="C168" s="8">
        <v>23.6</v>
      </c>
      <c r="D168" s="2">
        <v>9</v>
      </c>
      <c r="E168" s="2">
        <v>854</v>
      </c>
      <c r="F168" s="2">
        <v>1</v>
      </c>
      <c r="G168" s="2">
        <v>1504</v>
      </c>
      <c r="H168" s="5">
        <v>1.986</v>
      </c>
      <c r="I168" s="5">
        <v>1.9860100000000001</v>
      </c>
      <c r="J168" s="5">
        <v>1.986</v>
      </c>
      <c r="R168" s="4">
        <f t="shared" si="17"/>
        <v>1.9860033333333333</v>
      </c>
      <c r="S168" s="4">
        <f t="shared" si="18"/>
        <v>0.99300166666666667</v>
      </c>
      <c r="T168" s="7">
        <f t="shared" si="19"/>
        <v>34.724716301475468</v>
      </c>
    </row>
    <row r="169" spans="1:20" x14ac:dyDescent="0.2">
      <c r="A169" s="22">
        <v>43262</v>
      </c>
      <c r="C169" s="8">
        <v>25.3</v>
      </c>
      <c r="D169" s="2">
        <v>10</v>
      </c>
      <c r="E169" s="2">
        <v>603</v>
      </c>
      <c r="F169" s="2">
        <v>1</v>
      </c>
      <c r="G169" s="2">
        <v>1503</v>
      </c>
      <c r="H169" s="5">
        <v>2.00244</v>
      </c>
      <c r="I169" s="5">
        <v>2.0024199999999999</v>
      </c>
      <c r="J169" s="5">
        <v>2.00244</v>
      </c>
      <c r="R169" s="4">
        <f t="shared" si="17"/>
        <v>2.0024333333333333</v>
      </c>
      <c r="S169" s="4">
        <f t="shared" si="18"/>
        <v>1.0012166666666666</v>
      </c>
      <c r="T169" s="7">
        <f t="shared" si="19"/>
        <v>35.047893714742408</v>
      </c>
    </row>
    <row r="170" spans="1:20" x14ac:dyDescent="0.2">
      <c r="A170" s="22">
        <v>43262</v>
      </c>
      <c r="C170" s="8">
        <v>26</v>
      </c>
      <c r="D170" s="2">
        <v>11</v>
      </c>
      <c r="E170" s="2">
        <v>451</v>
      </c>
      <c r="F170" s="2">
        <v>1</v>
      </c>
      <c r="G170" s="2">
        <v>1502</v>
      </c>
      <c r="H170" s="5">
        <v>2.0147499999999998</v>
      </c>
      <c r="I170" s="5">
        <v>2.0147599999999999</v>
      </c>
      <c r="J170" s="5">
        <v>2.0147499999999998</v>
      </c>
      <c r="R170" s="4">
        <f t="shared" si="17"/>
        <v>2.0147533333333332</v>
      </c>
      <c r="S170" s="4">
        <f t="shared" si="18"/>
        <v>1.0073766666666666</v>
      </c>
      <c r="T170" s="7">
        <f t="shared" si="19"/>
        <v>35.290541107460669</v>
      </c>
    </row>
    <row r="171" spans="1:20" x14ac:dyDescent="0.2">
      <c r="A171" s="22">
        <v>43262</v>
      </c>
      <c r="C171" s="8">
        <v>23.7</v>
      </c>
      <c r="D171" s="2">
        <v>12</v>
      </c>
      <c r="E171" s="2">
        <v>175</v>
      </c>
      <c r="F171" s="2">
        <v>1</v>
      </c>
      <c r="G171" s="2">
        <v>1501</v>
      </c>
      <c r="H171" s="5">
        <v>2.0300400000000001</v>
      </c>
      <c r="I171" s="5">
        <v>2.0300199999999999</v>
      </c>
      <c r="J171" s="5">
        <v>2.0300099999999999</v>
      </c>
      <c r="K171" s="6">
        <v>2.03003</v>
      </c>
      <c r="R171" s="4">
        <f t="shared" si="17"/>
        <v>2.0300250000000002</v>
      </c>
      <c r="S171" s="4">
        <f t="shared" si="18"/>
        <v>1.0150125000000001</v>
      </c>
      <c r="T171" s="7">
        <f t="shared" si="19"/>
        <v>35.591695591211788</v>
      </c>
    </row>
    <row r="172" spans="1:20" x14ac:dyDescent="0.2">
      <c r="R172" s="4" t="e">
        <f t="shared" si="17"/>
        <v>#DIV/0!</v>
      </c>
      <c r="S172" s="4" t="str">
        <f t="shared" si="18"/>
        <v xml:space="preserve"> </v>
      </c>
      <c r="T172" s="7" t="str">
        <f t="shared" si="19"/>
        <v xml:space="preserve"> </v>
      </c>
    </row>
    <row r="173" spans="1:20" x14ac:dyDescent="0.2">
      <c r="A173" s="22">
        <v>43262</v>
      </c>
      <c r="B173" s="3">
        <v>0.77708333333333324</v>
      </c>
      <c r="C173" s="8">
        <v>24.9</v>
      </c>
      <c r="D173" s="2" t="s">
        <v>57</v>
      </c>
      <c r="H173" s="5">
        <v>1.9997499999999999</v>
      </c>
      <c r="I173" s="5">
        <v>1.9997499999999999</v>
      </c>
      <c r="J173" s="5">
        <v>1.9997499999999999</v>
      </c>
      <c r="R173" s="4">
        <f t="shared" si="17"/>
        <v>1.9997499999999999</v>
      </c>
      <c r="S173" s="4">
        <f t="shared" si="18"/>
        <v>0.99987499999999996</v>
      </c>
      <c r="T173" s="7">
        <f t="shared" si="19"/>
        <v>34.99508000663689</v>
      </c>
    </row>
    <row r="174" spans="1:20" x14ac:dyDescent="0.2">
      <c r="R174" s="4" t="e">
        <f t="shared" si="17"/>
        <v>#DIV/0!</v>
      </c>
      <c r="S174" s="4" t="str">
        <f t="shared" si="18"/>
        <v xml:space="preserve"> </v>
      </c>
      <c r="T174" s="7" t="str">
        <f t="shared" si="19"/>
        <v xml:space="preserve"> </v>
      </c>
    </row>
    <row r="175" spans="1:20" x14ac:dyDescent="0.2">
      <c r="D175" s="2" t="s">
        <v>63</v>
      </c>
      <c r="R175" s="4" t="e">
        <f t="shared" ref="R175:R191" si="20">AVERAGE(H175:Q175)</f>
        <v>#DIV/0!</v>
      </c>
      <c r="S175" s="4" t="str">
        <f t="shared" ref="S175:S191" si="21">IF(ISBLANK(H175)," ",R175/2)</f>
        <v xml:space="preserve"> </v>
      </c>
      <c r="T175" s="7" t="str">
        <f t="shared" ref="T175:T191" si="22">IF(ISBLANK(H175)," ",($X$10+$X$11*S175^(1/2)+$X$12*S175+$X$13*S175^(3/2)+$X$14*S175^2+$X$15*S175^(5/2))+(($X$4-15)/(1+$X$24*($X$4-15)))*($X$18+$X$19*S175^(1/2)+$X$20*S175+$X$21*S175^(3/2)+$X$22*S175^2+$X$23*S175^(5/2)))</f>
        <v xml:space="preserve"> </v>
      </c>
    </row>
    <row r="176" spans="1:20" x14ac:dyDescent="0.2">
      <c r="R176" s="4" t="e">
        <f t="shared" si="20"/>
        <v>#DIV/0!</v>
      </c>
      <c r="S176" s="4" t="str">
        <f t="shared" si="21"/>
        <v xml:space="preserve"> </v>
      </c>
      <c r="T176" s="7" t="str">
        <f t="shared" si="22"/>
        <v xml:space="preserve"> </v>
      </c>
    </row>
    <row r="177" spans="1:24" x14ac:dyDescent="0.2">
      <c r="A177" s="22">
        <v>43262</v>
      </c>
      <c r="B177" s="3">
        <v>0.78541666666666676</v>
      </c>
      <c r="C177" s="8">
        <v>23.3</v>
      </c>
      <c r="D177" s="2">
        <v>1</v>
      </c>
      <c r="E177" s="2">
        <v>3481</v>
      </c>
      <c r="F177" s="2">
        <v>1</v>
      </c>
      <c r="G177" s="2">
        <v>1513</v>
      </c>
      <c r="H177" s="5">
        <v>1.98872</v>
      </c>
      <c r="I177" s="5">
        <v>1.98872</v>
      </c>
      <c r="J177" s="5">
        <v>1.98872</v>
      </c>
      <c r="R177" s="4">
        <f t="shared" si="20"/>
        <v>1.98872</v>
      </c>
      <c r="S177" s="4">
        <f t="shared" si="21"/>
        <v>0.99436000000000002</v>
      </c>
      <c r="T177" s="7">
        <f t="shared" si="22"/>
        <v>34.77812003872274</v>
      </c>
    </row>
    <row r="178" spans="1:24" x14ac:dyDescent="0.2">
      <c r="A178" s="22">
        <v>43262</v>
      </c>
      <c r="C178" s="8">
        <v>24.3</v>
      </c>
      <c r="D178" s="2">
        <v>2</v>
      </c>
      <c r="E178" s="2">
        <v>2991</v>
      </c>
      <c r="F178" s="2">
        <v>1</v>
      </c>
      <c r="G178" s="2">
        <v>1514</v>
      </c>
      <c r="H178" s="5">
        <v>1.9906999999999999</v>
      </c>
      <c r="I178" s="5">
        <v>1.99068</v>
      </c>
      <c r="J178" s="5">
        <v>1.99072</v>
      </c>
      <c r="R178" s="4">
        <f t="shared" si="20"/>
        <v>1.9906999999999997</v>
      </c>
      <c r="S178" s="4">
        <f t="shared" si="21"/>
        <v>0.99534999999999985</v>
      </c>
      <c r="T178" s="7">
        <f t="shared" si="22"/>
        <v>34.817050751121606</v>
      </c>
    </row>
    <row r="179" spans="1:24" x14ac:dyDescent="0.2">
      <c r="A179" s="22">
        <v>43262</v>
      </c>
      <c r="C179" s="8">
        <v>25.7</v>
      </c>
      <c r="D179" s="2">
        <v>3</v>
      </c>
      <c r="E179" s="2">
        <v>2746</v>
      </c>
      <c r="F179" s="2">
        <v>1</v>
      </c>
      <c r="G179" s="2">
        <v>1515</v>
      </c>
      <c r="H179" s="5">
        <v>1.9906299999999999</v>
      </c>
      <c r="I179" s="5">
        <v>1.9906299999999999</v>
      </c>
      <c r="J179" s="5">
        <v>1.99061</v>
      </c>
      <c r="R179" s="4">
        <f t="shared" si="20"/>
        <v>1.9906233333333334</v>
      </c>
      <c r="S179" s="4">
        <f t="shared" si="21"/>
        <v>0.99531166666666671</v>
      </c>
      <c r="T179" s="7">
        <f t="shared" si="22"/>
        <v>34.815543203766801</v>
      </c>
    </row>
    <row r="180" spans="1:24" x14ac:dyDescent="0.2">
      <c r="A180" s="22">
        <v>43262</v>
      </c>
      <c r="C180" s="8">
        <v>23.5</v>
      </c>
      <c r="D180" s="2">
        <v>4</v>
      </c>
      <c r="E180" s="2">
        <v>2494</v>
      </c>
      <c r="F180" s="2">
        <v>1</v>
      </c>
      <c r="G180" s="2">
        <v>1516</v>
      </c>
      <c r="H180" s="5">
        <v>1.9898499999999999</v>
      </c>
      <c r="I180" s="5">
        <v>1.9898499999999999</v>
      </c>
      <c r="J180" s="5">
        <v>1.9898499999999999</v>
      </c>
      <c r="R180" s="4">
        <f t="shared" si="20"/>
        <v>1.9898499999999999</v>
      </c>
      <c r="S180" s="4">
        <f t="shared" si="21"/>
        <v>0.99492499999999995</v>
      </c>
      <c r="T180" s="7">
        <f t="shared" si="22"/>
        <v>34.800337221133731</v>
      </c>
    </row>
    <row r="181" spans="1:24" x14ac:dyDescent="0.2">
      <c r="A181" s="22">
        <v>43262</v>
      </c>
      <c r="C181" s="8">
        <v>24.7</v>
      </c>
      <c r="D181" s="2">
        <v>5</v>
      </c>
      <c r="E181" s="2">
        <v>2230</v>
      </c>
      <c r="F181" s="2">
        <v>1</v>
      </c>
      <c r="G181" s="2">
        <v>1517</v>
      </c>
      <c r="H181" s="5">
        <v>1.98838</v>
      </c>
      <c r="I181" s="5">
        <v>1.98838</v>
      </c>
      <c r="J181" s="5">
        <v>1.9883900000000001</v>
      </c>
      <c r="R181" s="4">
        <f t="shared" si="20"/>
        <v>1.9883833333333334</v>
      </c>
      <c r="S181" s="4">
        <f t="shared" si="21"/>
        <v>0.9941916666666667</v>
      </c>
      <c r="T181" s="7">
        <f t="shared" si="22"/>
        <v>34.771501197386087</v>
      </c>
    </row>
    <row r="182" spans="1:24" x14ac:dyDescent="0.2">
      <c r="A182" s="22">
        <v>43262</v>
      </c>
      <c r="C182" s="8">
        <v>24.9</v>
      </c>
      <c r="D182" s="2">
        <v>6</v>
      </c>
      <c r="E182" s="2">
        <v>1749</v>
      </c>
      <c r="F182" s="2">
        <v>1</v>
      </c>
      <c r="G182" s="2">
        <v>1518</v>
      </c>
      <c r="H182" s="5">
        <v>1.98316</v>
      </c>
      <c r="I182" s="5">
        <v>1.9831799999999999</v>
      </c>
      <c r="J182" s="5">
        <v>1.98316</v>
      </c>
      <c r="R182" s="4">
        <f t="shared" si="20"/>
        <v>1.9831666666666665</v>
      </c>
      <c r="S182" s="4">
        <f t="shared" si="21"/>
        <v>0.99158333333333326</v>
      </c>
      <c r="T182" s="7">
        <f t="shared" si="22"/>
        <v>34.668967575324189</v>
      </c>
    </row>
    <row r="183" spans="1:24" x14ac:dyDescent="0.2">
      <c r="A183" s="22">
        <v>43262</v>
      </c>
      <c r="C183" s="8">
        <v>25.4</v>
      </c>
      <c r="D183" s="2">
        <v>7</v>
      </c>
      <c r="E183" s="2">
        <v>1406</v>
      </c>
      <c r="F183" s="2">
        <v>1</v>
      </c>
      <c r="G183" s="2">
        <v>1519</v>
      </c>
      <c r="H183" s="5">
        <v>1.9752099999999999</v>
      </c>
      <c r="I183" s="5">
        <v>1.97522</v>
      </c>
      <c r="J183" s="5">
        <v>1.9752000000000001</v>
      </c>
      <c r="R183" s="4">
        <f t="shared" si="20"/>
        <v>1.9752099999999999</v>
      </c>
      <c r="S183" s="4">
        <f t="shared" si="21"/>
        <v>0.98760499999999996</v>
      </c>
      <c r="T183" s="7">
        <f t="shared" si="22"/>
        <v>34.512672057532775</v>
      </c>
    </row>
    <row r="184" spans="1:24" x14ac:dyDescent="0.2">
      <c r="A184" s="22">
        <v>43262</v>
      </c>
      <c r="C184" s="8">
        <v>25.9</v>
      </c>
      <c r="D184" s="2">
        <v>9</v>
      </c>
      <c r="E184" s="2">
        <v>1105</v>
      </c>
      <c r="F184" s="2">
        <v>1</v>
      </c>
      <c r="G184" s="2">
        <v>1520</v>
      </c>
      <c r="H184" s="5">
        <v>1.9704999999999999</v>
      </c>
      <c r="I184" s="5">
        <v>1.97051</v>
      </c>
      <c r="J184" s="5">
        <v>1.97051</v>
      </c>
      <c r="R184" s="4">
        <f t="shared" si="20"/>
        <v>1.9705066666666664</v>
      </c>
      <c r="S184" s="4">
        <f t="shared" si="21"/>
        <v>0.9852533333333332</v>
      </c>
      <c r="T184" s="7">
        <f t="shared" si="22"/>
        <v>34.420335618402568</v>
      </c>
    </row>
    <row r="185" spans="1:24" x14ac:dyDescent="0.2">
      <c r="A185" s="22">
        <v>43262</v>
      </c>
      <c r="C185" s="8">
        <v>26.1</v>
      </c>
      <c r="D185" s="2">
        <v>10</v>
      </c>
      <c r="E185" s="2">
        <v>751</v>
      </c>
      <c r="F185" s="2">
        <v>1</v>
      </c>
      <c r="G185" s="2">
        <v>1521</v>
      </c>
      <c r="H185" s="5">
        <v>1.9922299999999999</v>
      </c>
      <c r="I185" s="5">
        <v>1.99224</v>
      </c>
      <c r="J185" s="5">
        <v>1.9922599999999999</v>
      </c>
      <c r="R185" s="4">
        <f t="shared" si="20"/>
        <v>1.9922433333333334</v>
      </c>
      <c r="S185" s="4">
        <f t="shared" si="21"/>
        <v>0.99612166666666668</v>
      </c>
      <c r="T185" s="7">
        <f t="shared" si="22"/>
        <v>34.847400548402931</v>
      </c>
    </row>
    <row r="186" spans="1:24" x14ac:dyDescent="0.2">
      <c r="A186" s="22">
        <v>43262</v>
      </c>
      <c r="C186" s="8">
        <v>23.8</v>
      </c>
      <c r="D186" s="2">
        <v>11</v>
      </c>
      <c r="E186" s="2">
        <v>350</v>
      </c>
      <c r="F186" s="2">
        <v>1</v>
      </c>
      <c r="G186" s="2">
        <v>1522</v>
      </c>
      <c r="H186" s="5">
        <v>2.0227300000000001</v>
      </c>
      <c r="I186" s="5">
        <v>2.02271</v>
      </c>
      <c r="J186" s="5">
        <v>2.0227200000000001</v>
      </c>
      <c r="R186" s="4">
        <f t="shared" si="20"/>
        <v>2.0227200000000001</v>
      </c>
      <c r="S186" s="4">
        <f t="shared" si="21"/>
        <v>1.01136</v>
      </c>
      <c r="T186" s="7">
        <f t="shared" si="22"/>
        <v>35.447590839757332</v>
      </c>
    </row>
    <row r="187" spans="1:24" x14ac:dyDescent="0.2">
      <c r="A187" s="22">
        <v>43262</v>
      </c>
      <c r="C187" s="8">
        <v>22.7</v>
      </c>
      <c r="D187" s="2">
        <v>12</v>
      </c>
      <c r="E187" s="2">
        <v>96</v>
      </c>
      <c r="F187" s="2">
        <v>1</v>
      </c>
      <c r="G187" s="2">
        <v>1523</v>
      </c>
      <c r="H187" s="5">
        <v>2.0327899999999999</v>
      </c>
      <c r="I187" s="5">
        <v>2.0327899999999999</v>
      </c>
      <c r="J187" s="5">
        <v>2.0327700000000002</v>
      </c>
      <c r="R187" s="4">
        <f t="shared" si="20"/>
        <v>2.0327833333333332</v>
      </c>
      <c r="S187" s="4">
        <f t="shared" si="21"/>
        <v>1.0163916666666666</v>
      </c>
      <c r="T187" s="7">
        <f t="shared" si="22"/>
        <v>35.646133413853839</v>
      </c>
    </row>
    <row r="188" spans="1:24" x14ac:dyDescent="0.2">
      <c r="A188" s="22">
        <v>43262</v>
      </c>
      <c r="C188" s="8">
        <v>24.3</v>
      </c>
      <c r="D188" s="2">
        <v>12</v>
      </c>
      <c r="E188" s="2">
        <v>96</v>
      </c>
      <c r="F188" s="2">
        <v>1</v>
      </c>
      <c r="G188" s="2">
        <v>1524</v>
      </c>
      <c r="H188" s="5">
        <v>2.0328300000000001</v>
      </c>
      <c r="I188" s="5">
        <v>2.0328300000000001</v>
      </c>
      <c r="J188" s="5">
        <v>2.0328200000000001</v>
      </c>
      <c r="R188" s="4">
        <f t="shared" si="20"/>
        <v>2.0328266666666668</v>
      </c>
      <c r="S188" s="4">
        <f t="shared" si="21"/>
        <v>1.0164133333333334</v>
      </c>
      <c r="T188" s="7">
        <f t="shared" si="22"/>
        <v>35.646988737779893</v>
      </c>
    </row>
    <row r="189" spans="1:24" x14ac:dyDescent="0.2">
      <c r="R189" s="4" t="e">
        <f t="shared" si="20"/>
        <v>#DIV/0!</v>
      </c>
      <c r="S189" s="4" t="str">
        <f t="shared" si="21"/>
        <v xml:space="preserve"> </v>
      </c>
      <c r="T189" s="7" t="str">
        <f t="shared" si="22"/>
        <v xml:space="preserve"> </v>
      </c>
    </row>
    <row r="190" spans="1:24" x14ac:dyDescent="0.2">
      <c r="A190" s="22">
        <v>43262</v>
      </c>
      <c r="B190" s="3">
        <v>0.37291666666666662</v>
      </c>
      <c r="C190" s="8">
        <v>26</v>
      </c>
      <c r="D190" s="2" t="s">
        <v>65</v>
      </c>
      <c r="H190" s="5">
        <v>1.9994099999999999</v>
      </c>
      <c r="I190" s="5">
        <v>1.9994799999999999</v>
      </c>
      <c r="J190" s="5">
        <v>1.99949</v>
      </c>
      <c r="K190" s="6">
        <v>1.9995000000000001</v>
      </c>
      <c r="L190" s="5">
        <v>1.99952</v>
      </c>
      <c r="M190" s="5">
        <v>1.9995099999999999</v>
      </c>
      <c r="R190" s="4">
        <f t="shared" si="20"/>
        <v>1.999485</v>
      </c>
      <c r="S190" s="4">
        <f t="shared" si="21"/>
        <v>0.99974249999999998</v>
      </c>
      <c r="T190" s="7">
        <f t="shared" si="22"/>
        <v>34.98986493447201</v>
      </c>
      <c r="W190" s="2" t="s">
        <v>34</v>
      </c>
      <c r="X190" s="2">
        <v>24</v>
      </c>
    </row>
    <row r="191" spans="1:24" x14ac:dyDescent="0.2">
      <c r="A191" s="22">
        <v>43263</v>
      </c>
      <c r="B191" s="3">
        <v>0.37986111111111115</v>
      </c>
      <c r="C191" s="8">
        <v>24.3</v>
      </c>
      <c r="D191" s="2" t="s">
        <v>57</v>
      </c>
      <c r="H191" s="5">
        <v>1.9997100000000001</v>
      </c>
      <c r="I191" s="5">
        <v>1.9997100000000001</v>
      </c>
      <c r="J191" s="5">
        <v>1.9997100000000001</v>
      </c>
      <c r="R191" s="4">
        <f t="shared" si="20"/>
        <v>1.9997100000000001</v>
      </c>
      <c r="S191" s="4">
        <f t="shared" si="21"/>
        <v>0.99985500000000005</v>
      </c>
      <c r="T191" s="7">
        <f t="shared" si="22"/>
        <v>34.994292817966461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C28" sqref="C28"/>
    </sheetView>
  </sheetViews>
  <sheetFormatPr baseColWidth="10" defaultRowHeight="16" x14ac:dyDescent="0.2"/>
  <cols>
    <col min="2" max="2" width="26.33203125" customWidth="1"/>
    <col min="4" max="4" width="10.83203125" style="1"/>
  </cols>
  <sheetData>
    <row r="1" spans="1:4" x14ac:dyDescent="0.2">
      <c r="A1" t="s">
        <v>8</v>
      </c>
      <c r="D1" s="1" t="s">
        <v>13</v>
      </c>
    </row>
    <row r="2" spans="1:4" x14ac:dyDescent="0.2">
      <c r="A2" t="s">
        <v>9</v>
      </c>
    </row>
    <row r="3" spans="1:4" x14ac:dyDescent="0.2">
      <c r="A3" t="s">
        <v>10</v>
      </c>
      <c r="B3">
        <v>0.99987999999999999</v>
      </c>
    </row>
    <row r="4" spans="1:4" x14ac:dyDescent="0.2">
      <c r="A4" t="s">
        <v>11</v>
      </c>
      <c r="B4">
        <f>B3*2</f>
        <v>1.99976</v>
      </c>
    </row>
    <row r="5" spans="1:4" x14ac:dyDescent="0.2">
      <c r="A5" t="s">
        <v>14</v>
      </c>
      <c r="C5">
        <v>4.99</v>
      </c>
    </row>
    <row r="6" spans="1:4" x14ac:dyDescent="0.2">
      <c r="A6" t="s">
        <v>15</v>
      </c>
      <c r="C6">
        <v>6505</v>
      </c>
    </row>
    <row r="7" spans="1:4" x14ac:dyDescent="0.2">
      <c r="A7" t="s">
        <v>12</v>
      </c>
    </row>
    <row r="8" spans="1:4" x14ac:dyDescent="0.2">
      <c r="A8">
        <v>1</v>
      </c>
      <c r="D8" s="1">
        <v>1.9995000000000001</v>
      </c>
    </row>
    <row r="9" spans="1:4" x14ac:dyDescent="0.2">
      <c r="A9">
        <v>2</v>
      </c>
      <c r="D9" s="1">
        <v>1.99953</v>
      </c>
    </row>
    <row r="10" spans="1:4" x14ac:dyDescent="0.2">
      <c r="A10">
        <v>3</v>
      </c>
      <c r="D10" s="1">
        <v>1.9995700000000001</v>
      </c>
    </row>
    <row r="11" spans="1:4" x14ac:dyDescent="0.2">
      <c r="A11">
        <v>4</v>
      </c>
      <c r="D11" s="1">
        <v>1.9995700000000001</v>
      </c>
    </row>
    <row r="12" spans="1:4" x14ac:dyDescent="0.2">
      <c r="A12">
        <v>5</v>
      </c>
      <c r="D12" s="1">
        <v>1.9996100000000001</v>
      </c>
    </row>
    <row r="13" spans="1:4" x14ac:dyDescent="0.2">
      <c r="A13">
        <v>6</v>
      </c>
      <c r="D13" s="1">
        <v>2.0000399999999998</v>
      </c>
    </row>
    <row r="14" spans="1:4" x14ac:dyDescent="0.2">
      <c r="A14">
        <v>7</v>
      </c>
      <c r="D14" s="1">
        <v>1.9996700000000001</v>
      </c>
    </row>
    <row r="15" spans="1:4" x14ac:dyDescent="0.2">
      <c r="A15">
        <v>8</v>
      </c>
      <c r="D15" s="1">
        <v>1.99966</v>
      </c>
    </row>
    <row r="16" spans="1:4" x14ac:dyDescent="0.2">
      <c r="A16">
        <v>9</v>
      </c>
      <c r="D16" s="1">
        <v>1.99966</v>
      </c>
    </row>
    <row r="17" spans="1:4" x14ac:dyDescent="0.2">
      <c r="A17">
        <v>10</v>
      </c>
      <c r="D17" s="1">
        <v>1.99966</v>
      </c>
    </row>
    <row r="18" spans="1:4" x14ac:dyDescent="0.2">
      <c r="A18">
        <v>11</v>
      </c>
      <c r="D18" s="1">
        <v>1.99966</v>
      </c>
    </row>
    <row r="21" spans="1:4" x14ac:dyDescent="0.2">
      <c r="B21" t="s">
        <v>64</v>
      </c>
    </row>
    <row r="22" spans="1:4" x14ac:dyDescent="0.2">
      <c r="A22" s="24">
        <v>43254</v>
      </c>
      <c r="B22">
        <v>6505</v>
      </c>
    </row>
    <row r="23" spans="1:4" x14ac:dyDescent="0.2">
      <c r="A23" s="24">
        <v>43259</v>
      </c>
      <c r="B23">
        <v>6507</v>
      </c>
    </row>
    <row r="24" spans="1:4" x14ac:dyDescent="0.2">
      <c r="A24" s="24">
        <v>43260</v>
      </c>
      <c r="B24">
        <v>6506</v>
      </c>
      <c r="C24">
        <v>6507</v>
      </c>
    </row>
    <row r="25" spans="1:4" x14ac:dyDescent="0.2">
      <c r="A25" s="24">
        <v>43262</v>
      </c>
      <c r="B25">
        <v>6505</v>
      </c>
    </row>
    <row r="26" spans="1:4" x14ac:dyDescent="0.2">
      <c r="A26" s="24">
        <v>43263</v>
      </c>
      <c r="B26">
        <v>6506</v>
      </c>
    </row>
    <row r="27" spans="1:4" x14ac:dyDescent="0.2">
      <c r="B27" t="s">
        <v>66</v>
      </c>
    </row>
    <row r="28" spans="1:4" x14ac:dyDescent="0.2">
      <c r="A28" s="24">
        <v>43263</v>
      </c>
      <c r="B28">
        <v>3.0000000000000001E-5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1"/>
  <sheetViews>
    <sheetView tabSelected="1" zoomScale="109" workbookViewId="0">
      <pane ySplit="1" topLeftCell="A2" activePane="bottomLeft" state="frozen"/>
      <selection pane="bottomLeft" activeCell="B143" sqref="B143"/>
    </sheetView>
  </sheetViews>
  <sheetFormatPr baseColWidth="10" defaultRowHeight="16" x14ac:dyDescent="0.2"/>
  <cols>
    <col min="1" max="1" width="10.1640625" style="25" customWidth="1"/>
    <col min="2" max="2" width="11.5" style="3" bestFit="1" customWidth="1"/>
    <col min="3" max="3" width="11.5" style="8" customWidth="1"/>
    <col min="4" max="4" width="11.5" style="27" customWidth="1"/>
    <col min="5" max="5" width="18.6640625" style="2" customWidth="1"/>
    <col min="6" max="6" width="10.83203125" style="2"/>
    <col min="7" max="7" width="12.1640625" style="2" customWidth="1"/>
    <col min="8" max="8" width="10.83203125" style="2"/>
    <col min="9" max="9" width="10.83203125" style="5" customWidth="1"/>
    <col min="10" max="11" width="10.83203125" style="5"/>
    <col min="12" max="12" width="10.83203125" style="6"/>
    <col min="13" max="18" width="10.83203125" style="5"/>
    <col min="19" max="21" width="10.83203125" style="4"/>
    <col min="22" max="22" width="21.33203125" style="2" customWidth="1"/>
    <col min="23" max="16384" width="10.83203125" style="2"/>
  </cols>
  <sheetData>
    <row r="1" spans="1:25" ht="32" x14ac:dyDescent="0.2">
      <c r="A1" s="25" t="s">
        <v>35</v>
      </c>
      <c r="B1" s="3" t="s">
        <v>36</v>
      </c>
      <c r="C1" s="8" t="s">
        <v>52</v>
      </c>
      <c r="D1" s="27" t="s">
        <v>67</v>
      </c>
      <c r="E1" s="2" t="s">
        <v>0</v>
      </c>
      <c r="F1" s="2" t="s">
        <v>1</v>
      </c>
      <c r="G1" s="2" t="s">
        <v>2</v>
      </c>
      <c r="H1" s="2" t="s">
        <v>3</v>
      </c>
      <c r="I1" s="20" t="s">
        <v>40</v>
      </c>
      <c r="J1" s="20" t="s">
        <v>41</v>
      </c>
      <c r="K1" s="20" t="s">
        <v>42</v>
      </c>
      <c r="L1" s="20" t="s">
        <v>43</v>
      </c>
      <c r="M1" s="20" t="s">
        <v>44</v>
      </c>
      <c r="N1" s="20" t="s">
        <v>45</v>
      </c>
      <c r="O1" s="20" t="s">
        <v>46</v>
      </c>
      <c r="P1" s="20" t="s">
        <v>47</v>
      </c>
      <c r="Q1" s="20" t="s">
        <v>48</v>
      </c>
      <c r="R1" s="20" t="s">
        <v>49</v>
      </c>
      <c r="S1" s="4" t="s">
        <v>16</v>
      </c>
      <c r="T1" s="4" t="s">
        <v>17</v>
      </c>
      <c r="U1" s="4" t="s">
        <v>18</v>
      </c>
      <c r="V1" s="4" t="s">
        <v>58</v>
      </c>
    </row>
    <row r="2" spans="1:25" x14ac:dyDescent="0.2">
      <c r="G2" s="2" t="s">
        <v>54</v>
      </c>
      <c r="I2" s="20"/>
    </row>
    <row r="3" spans="1:25" x14ac:dyDescent="0.2">
      <c r="I3" s="20"/>
    </row>
    <row r="4" spans="1:25" x14ac:dyDescent="0.2">
      <c r="E4" s="2">
        <v>155</v>
      </c>
      <c r="I4" s="5">
        <v>1.99946</v>
      </c>
      <c r="J4" s="5">
        <v>1.99946</v>
      </c>
      <c r="K4" s="5">
        <v>1.9995099999999999</v>
      </c>
      <c r="L4" s="6">
        <v>1.99952</v>
      </c>
      <c r="M4" s="5">
        <v>1.9995099999999999</v>
      </c>
      <c r="N4" s="5">
        <v>1.99952</v>
      </c>
      <c r="O4" s="5">
        <v>1.99952</v>
      </c>
      <c r="P4" s="5">
        <v>1.9995499999999999</v>
      </c>
      <c r="Q4" s="5">
        <v>1.9995400000000001</v>
      </c>
      <c r="R4" s="5">
        <v>1.99952</v>
      </c>
      <c r="S4" s="4">
        <f>AVERAGE(I4:R4)</f>
        <v>1.999511</v>
      </c>
      <c r="T4" s="4">
        <f t="shared" ref="T4" si="0">IF(ISBLANK(S4)," ",S4/2)</f>
        <v>0.99975550000000002</v>
      </c>
      <c r="U4" s="7">
        <f t="shared" ref="U4" si="1">IF(ISBLANK(T4)," ",($Y$10+$Y$11*T4^(1/2)+$Y$12*T4+$Y$13*T4^(3/2)+$Y$14*T4^2+$Y$15*T4^(5/2))+(($Y$4-15)/(1+$Y$24*($Y$4-15)))*($Y$18+$Y$19*T4^(1/2)+$Y$20*T4+$Y$21*T4^(3/2)+$Y$22*T4^2+$Y$23*T4^(5/2)))</f>
        <v>34.990376596429392</v>
      </c>
      <c r="X4" s="2" t="s">
        <v>34</v>
      </c>
      <c r="Y4" s="2">
        <v>24</v>
      </c>
    </row>
    <row r="5" spans="1:25" x14ac:dyDescent="0.2">
      <c r="E5" s="2">
        <v>159</v>
      </c>
      <c r="I5" s="5">
        <v>1.9996799999999999</v>
      </c>
      <c r="J5" s="5">
        <v>1.9996799999999999</v>
      </c>
      <c r="K5" s="5">
        <v>1.9997</v>
      </c>
      <c r="L5" s="6">
        <v>1.9997100000000001</v>
      </c>
      <c r="M5" s="5">
        <v>1.99973</v>
      </c>
      <c r="N5" s="5">
        <v>1.9997</v>
      </c>
      <c r="O5" s="5">
        <v>1.9997100000000001</v>
      </c>
      <c r="S5" s="4">
        <f>AVERAGE(I5:R5)</f>
        <v>1.9997014285714287</v>
      </c>
      <c r="T5" s="4">
        <f t="shared" ref="T5" si="2">IF(ISBLANK(S5)," ",S5/2)</f>
        <v>0.99985071428571437</v>
      </c>
      <c r="U5" s="7">
        <f t="shared" ref="U5" si="3">IF(ISBLANK(T5)," ",($Y$10+$Y$11*T5^(1/2)+$Y$12*T5+$Y$13*T5^(3/2)+$Y$14*T5^2+$Y$15*T5^(5/2))+(($Y$4-15)/(1+$Y$24*($Y$4-15)))*($Y$18+$Y$19*T5^(1/2)+$Y$20*T5+$Y$21*T5^(3/2)+$Y$22*T5^2+$Y$23*T5^(5/2)))</f>
        <v>34.994124135048438</v>
      </c>
    </row>
    <row r="6" spans="1:25" ht="17" thickBot="1" x14ac:dyDescent="0.25">
      <c r="S6" s="4" t="e">
        <f>AVERAGE(I6:R6)</f>
        <v>#DIV/0!</v>
      </c>
      <c r="T6" s="4" t="e">
        <f t="shared" ref="T6" si="4">IF(ISBLANK(S6)," ",S6/2)</f>
        <v>#DIV/0!</v>
      </c>
      <c r="U6" s="7" t="e">
        <f t="shared" ref="U6" si="5">IF(ISBLANK(T6)," ",($Y$10+$Y$11*T6^(1/2)+$Y$12*T6+$Y$13*T6^(3/2)+$Y$14*T6^2+$Y$15*T6^(5/2))+(($Y$4-15)/(1+$Y$24*($Y$4-15)))*($Y$18+$Y$19*T6^(1/2)+$Y$20*T6+$Y$21*T6^(3/2)+$Y$22*T6^2+$Y$23*T6^(5/2)))</f>
        <v>#DIV/0!</v>
      </c>
    </row>
    <row r="7" spans="1:25" x14ac:dyDescent="0.2">
      <c r="A7" s="25">
        <v>43254</v>
      </c>
      <c r="B7" s="3">
        <v>0.40416666666666662</v>
      </c>
      <c r="D7" s="27">
        <v>0</v>
      </c>
      <c r="E7" s="2">
        <v>1</v>
      </c>
      <c r="F7" s="2">
        <v>1990</v>
      </c>
      <c r="G7" s="2">
        <v>1</v>
      </c>
      <c r="H7" s="2">
        <v>1401</v>
      </c>
      <c r="I7" s="23">
        <v>1.98529</v>
      </c>
      <c r="J7" s="5">
        <v>1.98529</v>
      </c>
      <c r="K7" s="5">
        <v>1.9853000000000001</v>
      </c>
      <c r="S7" s="4">
        <f>AVERAGE(I7:R7)</f>
        <v>1.9852933333333336</v>
      </c>
      <c r="T7" s="4">
        <f t="shared" ref="T7:T20" si="6">IF(ISBLANK(S7)," ",S7/2)</f>
        <v>0.99264666666666679</v>
      </c>
      <c r="U7" s="7">
        <f t="shared" ref="U7:U17" si="7">IF(ISBLANK(T7)," ",($Y$10+$Y$11*T7^(1/2)+$Y$12*T7+$Y$13*T7^(3/2)+$Y$14*T7^2+$Y$15*T7^(5/2))+(($Y$4-15)/(1+$Y$24*($Y$4-15)))*($Y$18+$Y$19*T7^(1/2)+$Y$20*T7+$Y$21*T7^(3/2)+$Y$22*T7^2+$Y$23*T7^(5/2)))</f>
        <v>34.710761405434525</v>
      </c>
      <c r="X7" s="9" t="s">
        <v>19</v>
      </c>
      <c r="Y7" s="10"/>
    </row>
    <row r="8" spans="1:25" x14ac:dyDescent="0.2">
      <c r="A8" s="25">
        <v>43254</v>
      </c>
      <c r="D8" s="27">
        <v>0</v>
      </c>
      <c r="E8" s="2">
        <v>2</v>
      </c>
      <c r="F8" s="2">
        <v>1991</v>
      </c>
      <c r="G8" s="2">
        <v>1</v>
      </c>
      <c r="H8" s="2">
        <v>1402</v>
      </c>
      <c r="I8" s="5">
        <v>1.9852000000000001</v>
      </c>
      <c r="J8" s="5">
        <v>1.9851799999999999</v>
      </c>
      <c r="K8" s="5">
        <v>1.9852000000000001</v>
      </c>
      <c r="S8" s="4">
        <f t="shared" ref="S8:S62" si="8">AVERAGE(I8:R8)</f>
        <v>1.9851933333333334</v>
      </c>
      <c r="T8" s="4">
        <f t="shared" si="6"/>
        <v>0.99259666666666668</v>
      </c>
      <c r="U8" s="7">
        <f t="shared" si="7"/>
        <v>34.70879599884509</v>
      </c>
      <c r="X8" s="11"/>
      <c r="Y8" s="12"/>
    </row>
    <row r="9" spans="1:25" ht="17" thickBot="1" x14ac:dyDescent="0.25">
      <c r="A9" s="26">
        <v>43254</v>
      </c>
      <c r="D9" s="27">
        <v>0</v>
      </c>
      <c r="E9" s="2">
        <v>3</v>
      </c>
      <c r="F9" s="2">
        <v>1986</v>
      </c>
      <c r="G9" s="2">
        <v>1</v>
      </c>
      <c r="H9" s="2">
        <v>1403</v>
      </c>
      <c r="I9" s="5">
        <v>1.9852799999999999</v>
      </c>
      <c r="J9" s="5">
        <v>1.98529</v>
      </c>
      <c r="K9" s="5">
        <v>1.9852799999999999</v>
      </c>
      <c r="S9" s="4">
        <f t="shared" si="8"/>
        <v>1.9852833333333333</v>
      </c>
      <c r="T9" s="4">
        <f t="shared" si="6"/>
        <v>0.99264166666666664</v>
      </c>
      <c r="U9" s="7">
        <f t="shared" si="7"/>
        <v>34.710564863978604</v>
      </c>
      <c r="X9" s="13"/>
      <c r="Y9" s="12"/>
    </row>
    <row r="10" spans="1:25" x14ac:dyDescent="0.2">
      <c r="A10" s="26">
        <v>43254</v>
      </c>
      <c r="D10" s="27">
        <v>0</v>
      </c>
      <c r="E10" s="2">
        <v>4</v>
      </c>
      <c r="F10" s="2">
        <v>1984</v>
      </c>
      <c r="G10" s="2">
        <v>1</v>
      </c>
      <c r="H10" s="2">
        <v>1404</v>
      </c>
      <c r="I10" s="5">
        <v>1.9851300000000001</v>
      </c>
      <c r="J10" s="5">
        <v>1.9851700000000001</v>
      </c>
      <c r="K10" s="5">
        <v>1.9851799999999999</v>
      </c>
      <c r="S10" s="4">
        <f t="shared" si="8"/>
        <v>1.9851599999999998</v>
      </c>
      <c r="T10" s="4">
        <f t="shared" si="6"/>
        <v>0.99257999999999991</v>
      </c>
      <c r="U10" s="7">
        <f t="shared" si="7"/>
        <v>34.708140867250904</v>
      </c>
      <c r="X10" s="14" t="s">
        <v>20</v>
      </c>
      <c r="Y10" s="10">
        <v>8.0000000000000002E-3</v>
      </c>
    </row>
    <row r="11" spans="1:25" x14ac:dyDescent="0.2">
      <c r="A11" s="26">
        <v>43254</v>
      </c>
      <c r="D11" s="27">
        <v>0</v>
      </c>
      <c r="E11" s="2">
        <v>5</v>
      </c>
      <c r="F11" s="2">
        <v>1983</v>
      </c>
      <c r="G11" s="2">
        <v>1</v>
      </c>
      <c r="H11" s="2">
        <v>1405</v>
      </c>
      <c r="I11" s="5">
        <v>1.98509</v>
      </c>
      <c r="J11" s="5">
        <v>1.98509</v>
      </c>
      <c r="K11" s="5">
        <v>1.98509</v>
      </c>
      <c r="S11" s="4">
        <f t="shared" si="8"/>
        <v>1.9850900000000002</v>
      </c>
      <c r="T11" s="4">
        <f t="shared" si="6"/>
        <v>0.99254500000000012</v>
      </c>
      <c r="U11" s="7">
        <f t="shared" si="7"/>
        <v>34.706765097308377</v>
      </c>
      <c r="X11" s="13" t="s">
        <v>21</v>
      </c>
      <c r="Y11" s="12">
        <v>-0.16919999999999999</v>
      </c>
    </row>
    <row r="12" spans="1:25" x14ac:dyDescent="0.2">
      <c r="A12" s="26">
        <v>43254</v>
      </c>
      <c r="D12" s="27">
        <v>0</v>
      </c>
      <c r="E12" s="2">
        <v>6</v>
      </c>
      <c r="F12" s="2">
        <v>1982</v>
      </c>
      <c r="G12" s="2">
        <v>1</v>
      </c>
      <c r="H12" s="2">
        <v>1406</v>
      </c>
      <c r="I12" s="5">
        <v>1.9852399999999999</v>
      </c>
      <c r="J12" s="5">
        <v>1.9852399999999999</v>
      </c>
      <c r="K12" s="5">
        <v>1.98509</v>
      </c>
      <c r="S12" s="4">
        <f t="shared" si="8"/>
        <v>1.98519</v>
      </c>
      <c r="T12" s="4">
        <f t="shared" si="6"/>
        <v>0.99259500000000001</v>
      </c>
      <c r="U12" s="7">
        <f t="shared" si="7"/>
        <v>34.708730485597123</v>
      </c>
      <c r="X12" s="13" t="s">
        <v>22</v>
      </c>
      <c r="Y12" s="12">
        <v>25.385100000000001</v>
      </c>
    </row>
    <row r="13" spans="1:25" x14ac:dyDescent="0.2">
      <c r="A13" s="26">
        <v>43254</v>
      </c>
      <c r="D13" s="27">
        <v>0</v>
      </c>
      <c r="E13" s="2">
        <v>7</v>
      </c>
      <c r="F13" s="2">
        <v>1982</v>
      </c>
      <c r="G13" s="2">
        <v>1</v>
      </c>
      <c r="H13" s="2">
        <v>1407</v>
      </c>
      <c r="I13" s="5">
        <v>1.98519</v>
      </c>
      <c r="J13" s="5">
        <v>1.9852000000000001</v>
      </c>
      <c r="K13" s="5">
        <v>1.9852000000000001</v>
      </c>
      <c r="S13" s="4">
        <f t="shared" si="8"/>
        <v>1.9851966666666667</v>
      </c>
      <c r="T13" s="4">
        <f t="shared" si="6"/>
        <v>0.99259833333333336</v>
      </c>
      <c r="U13" s="7">
        <f t="shared" si="7"/>
        <v>34.70886151211274</v>
      </c>
      <c r="X13" s="13" t="s">
        <v>23</v>
      </c>
      <c r="Y13" s="12">
        <v>14.094099999999999</v>
      </c>
    </row>
    <row r="14" spans="1:25" x14ac:dyDescent="0.2">
      <c r="A14" s="26">
        <v>43254</v>
      </c>
      <c r="D14" s="27">
        <v>0</v>
      </c>
      <c r="E14" s="2">
        <v>9</v>
      </c>
      <c r="F14" s="2">
        <v>1978</v>
      </c>
      <c r="G14" s="2">
        <v>1</v>
      </c>
      <c r="H14" s="2">
        <v>1408</v>
      </c>
      <c r="I14" s="5">
        <v>1.98492</v>
      </c>
      <c r="J14" s="5">
        <v>1.9849300000000001</v>
      </c>
      <c r="K14" s="5">
        <v>1.9849300000000001</v>
      </c>
      <c r="S14" s="4">
        <f t="shared" si="8"/>
        <v>1.9849266666666667</v>
      </c>
      <c r="T14" s="4">
        <f t="shared" si="6"/>
        <v>0.99246333333333336</v>
      </c>
      <c r="U14" s="7">
        <f t="shared" si="7"/>
        <v>34.703555001190622</v>
      </c>
      <c r="X14" s="13" t="s">
        <v>24</v>
      </c>
      <c r="Y14" s="12">
        <v>-7.0260999999999996</v>
      </c>
    </row>
    <row r="15" spans="1:25" x14ac:dyDescent="0.2">
      <c r="A15" s="26">
        <v>43254</v>
      </c>
      <c r="D15" s="27">
        <v>0</v>
      </c>
      <c r="E15" s="2">
        <v>10</v>
      </c>
      <c r="F15" s="2">
        <v>1974</v>
      </c>
      <c r="G15" s="2">
        <v>1</v>
      </c>
      <c r="H15" s="2">
        <v>1409</v>
      </c>
      <c r="I15" s="5">
        <v>1.9849699999999999</v>
      </c>
      <c r="J15" s="5">
        <v>1.9849699999999999</v>
      </c>
      <c r="K15" s="5">
        <v>1.9849699999999999</v>
      </c>
      <c r="S15" s="4">
        <f t="shared" si="8"/>
        <v>1.9849699999999999</v>
      </c>
      <c r="T15" s="4">
        <f t="shared" si="6"/>
        <v>0.99248499999999995</v>
      </c>
      <c r="U15" s="7">
        <f t="shared" si="7"/>
        <v>34.7044066547396</v>
      </c>
      <c r="X15" s="13" t="s">
        <v>25</v>
      </c>
      <c r="Y15" s="12">
        <v>2.7081</v>
      </c>
    </row>
    <row r="16" spans="1:25" ht="17" thickBot="1" x14ac:dyDescent="0.25">
      <c r="A16" s="26">
        <v>43254</v>
      </c>
      <c r="D16" s="27">
        <v>0</v>
      </c>
      <c r="E16" s="2">
        <v>11</v>
      </c>
      <c r="F16" s="2">
        <v>1972</v>
      </c>
      <c r="G16" s="2">
        <v>1</v>
      </c>
      <c r="H16" s="2">
        <v>1410</v>
      </c>
      <c r="I16" s="5">
        <v>1.98495</v>
      </c>
      <c r="J16" s="5">
        <v>1.9849699999999999</v>
      </c>
      <c r="K16" s="5">
        <v>1.9849300000000001</v>
      </c>
      <c r="S16" s="4">
        <f t="shared" si="8"/>
        <v>1.9849500000000002</v>
      </c>
      <c r="T16" s="4">
        <f t="shared" si="6"/>
        <v>0.99247500000000011</v>
      </c>
      <c r="U16" s="7">
        <f t="shared" si="7"/>
        <v>34.704013583457602</v>
      </c>
      <c r="X16" s="15" t="s">
        <v>26</v>
      </c>
      <c r="Y16" s="16">
        <f>SUM(Y10:Y15)</f>
        <v>35</v>
      </c>
    </row>
    <row r="17" spans="1:25" x14ac:dyDescent="0.2">
      <c r="A17" s="26">
        <v>43254</v>
      </c>
      <c r="B17" s="3">
        <v>0.57013888888888886</v>
      </c>
      <c r="D17" s="27">
        <v>0</v>
      </c>
      <c r="E17" s="2">
        <v>12</v>
      </c>
      <c r="F17" s="2">
        <v>1972</v>
      </c>
      <c r="G17" s="2">
        <v>1</v>
      </c>
      <c r="H17" s="2">
        <v>1411</v>
      </c>
      <c r="I17" s="5">
        <v>1.9849300000000001</v>
      </c>
      <c r="J17" s="5">
        <v>1.98492</v>
      </c>
      <c r="K17" s="5">
        <v>1.98491</v>
      </c>
      <c r="S17" s="4">
        <f t="shared" si="8"/>
        <v>1.98492</v>
      </c>
      <c r="T17" s="4">
        <f t="shared" si="6"/>
        <v>0.99246000000000001</v>
      </c>
      <c r="U17" s="7">
        <f t="shared" si="7"/>
        <v>34.703423977862883</v>
      </c>
      <c r="X17" s="14" t="s">
        <v>26</v>
      </c>
      <c r="Y17" s="10">
        <f>SUM(Y18:Y23)</f>
        <v>0</v>
      </c>
    </row>
    <row r="18" spans="1:25" x14ac:dyDescent="0.2">
      <c r="S18" s="4" t="e">
        <f t="shared" ref="S18" si="9">AVERAGE(I18:R18)</f>
        <v>#DIV/0!</v>
      </c>
      <c r="T18" s="4" t="e">
        <f t="shared" ref="T18" si="10">IF(ISBLANK(S18)," ",S18/2)</f>
        <v>#DIV/0!</v>
      </c>
      <c r="U18" s="7" t="e">
        <f t="shared" ref="U18" si="11">IF(ISBLANK(T18)," ",($Y$10+$Y$11*T18^(1/2)+$Y$12*T18+$Y$13*T18^(3/2)+$Y$14*T18^2+$Y$15*T18^(5/2))+(($Y$4-15)/(1+$Y$24*($Y$4-15)))*($Y$18+$Y$19*T18^(1/2)+$Y$20*T18+$Y$21*T18^(3/2)+$Y$22*T18^2+$Y$23*T18^(5/2)))</f>
        <v>#DIV/0!</v>
      </c>
      <c r="X18" s="13" t="s">
        <v>27</v>
      </c>
      <c r="Y18" s="12">
        <v>5.0000000000000001E-4</v>
      </c>
    </row>
    <row r="19" spans="1:25" x14ac:dyDescent="0.2">
      <c r="A19" s="25">
        <v>43254</v>
      </c>
      <c r="B19" s="3">
        <v>0.57361111111111118</v>
      </c>
      <c r="D19" s="27">
        <v>0</v>
      </c>
      <c r="E19" s="2">
        <v>1</v>
      </c>
      <c r="F19" s="2">
        <v>1990</v>
      </c>
      <c r="G19" s="2">
        <v>2</v>
      </c>
      <c r="H19" s="2">
        <v>1</v>
      </c>
      <c r="I19" s="5">
        <v>1.98542</v>
      </c>
      <c r="J19" s="5">
        <v>1.9854000000000001</v>
      </c>
      <c r="K19" s="5">
        <v>1.9854099999999999</v>
      </c>
      <c r="S19" s="4">
        <f t="shared" si="8"/>
        <v>1.9854099999999999</v>
      </c>
      <c r="T19" s="4">
        <f t="shared" si="6"/>
        <v>0.99270499999999995</v>
      </c>
      <c r="U19" s="7">
        <f>IF(ISBLANK(T19)," ",($Y$10+$Y$11*T19^(1/2)+$Y$12*T19+$Y$13*T19^(3/2)+$Y$14*T19^2+$Y$15*T19^(5/2))+(($Y$4-15)/(1+$Y$24*($Y$4-15)))*($Y$18+$Y$19*T19^(1/2)+$Y$20*T19+$Y$21*T19^(3/2)+$Y$22*T19^2+$Y$23*T19^(5/2)))</f>
        <v>34.713054402172673</v>
      </c>
      <c r="X19" s="13" t="s">
        <v>28</v>
      </c>
      <c r="Y19" s="12">
        <v>-5.5999999999999999E-3</v>
      </c>
    </row>
    <row r="20" spans="1:25" x14ac:dyDescent="0.2">
      <c r="A20" s="25">
        <v>43254</v>
      </c>
      <c r="D20" s="27">
        <v>0</v>
      </c>
      <c r="E20" s="2">
        <v>2</v>
      </c>
      <c r="F20" s="2">
        <v>1991</v>
      </c>
      <c r="G20" s="2">
        <v>2</v>
      </c>
      <c r="H20" s="2">
        <v>2</v>
      </c>
      <c r="I20" s="5">
        <v>1.9854000000000001</v>
      </c>
      <c r="J20" s="5">
        <v>1.9854000000000001</v>
      </c>
      <c r="K20" s="5">
        <v>1.98542</v>
      </c>
      <c r="S20" s="4">
        <f t="shared" si="8"/>
        <v>1.9854066666666668</v>
      </c>
      <c r="T20" s="4">
        <f t="shared" si="6"/>
        <v>0.99270333333333338</v>
      </c>
      <c r="U20" s="7">
        <f>IF(ISBLANK(T20)," ",($Y$10+$Y$11*T20^(1/2)+$Y$12*T20+$Y$13*T20^(3/2)+$Y$14*T20^2+$Y$15*T20^(5/2))+(($Y$4-15)/(1+$Y$24*($Y$4-15)))*($Y$18+$Y$19*T20^(1/2)+$Y$20*T20+$Y$21*T20^(3/2)+$Y$22*T20^2+$Y$23*T20^(5/2)))</f>
        <v>34.712988887645636</v>
      </c>
      <c r="X20" s="13" t="s">
        <v>29</v>
      </c>
      <c r="Y20" s="12">
        <v>-6.6E-3</v>
      </c>
    </row>
    <row r="21" spans="1:25" x14ac:dyDescent="0.2">
      <c r="A21" s="26">
        <v>43254</v>
      </c>
      <c r="D21" s="27">
        <v>0</v>
      </c>
      <c r="E21" s="2">
        <v>3</v>
      </c>
      <c r="F21" s="2">
        <v>1986</v>
      </c>
      <c r="G21" s="2">
        <v>2</v>
      </c>
      <c r="H21" s="2">
        <v>5</v>
      </c>
      <c r="I21" s="5">
        <v>1.98539</v>
      </c>
      <c r="J21" s="5">
        <v>1.9853799999999999</v>
      </c>
      <c r="K21" s="5">
        <v>1.98539</v>
      </c>
      <c r="S21" s="4">
        <f t="shared" si="8"/>
        <v>1.9853866666666666</v>
      </c>
      <c r="T21" s="4">
        <f>IF(ISBLANK(I21)," ",S21/2)</f>
        <v>0.99269333333333332</v>
      </c>
      <c r="U21" s="7">
        <f t="shared" ref="U21:U41" si="12">IF(ISBLANK(I21)," ",($Y$10+$Y$11*T21^(1/2)+$Y$12*T21+$Y$13*T21^(3/2)+$Y$14*T21^2+$Y$15*T21^(5/2))+(($Y$4-15)/(1+$Y$24*($Y$4-15)))*($Y$18+$Y$19*T21^(1/2)+$Y$20*T21+$Y$21*T21^(3/2)+$Y$22*T21^2+$Y$23*T21^(5/2)))</f>
        <v>34.712595800896594</v>
      </c>
      <c r="X21" s="13" t="s">
        <v>30</v>
      </c>
      <c r="Y21" s="12">
        <v>-3.7499999999999999E-2</v>
      </c>
    </row>
    <row r="22" spans="1:25" x14ac:dyDescent="0.2">
      <c r="A22" s="26">
        <v>43254</v>
      </c>
      <c r="D22" s="27">
        <v>0</v>
      </c>
      <c r="E22" s="2">
        <v>4</v>
      </c>
      <c r="F22" s="2">
        <v>1984</v>
      </c>
      <c r="G22" s="2">
        <v>2</v>
      </c>
      <c r="H22" s="2">
        <v>7</v>
      </c>
      <c r="I22" s="5">
        <v>1.9853400000000001</v>
      </c>
      <c r="J22" s="5">
        <v>1.9853400000000001</v>
      </c>
      <c r="K22" s="5">
        <v>1.98532</v>
      </c>
      <c r="S22" s="4">
        <f t="shared" si="8"/>
        <v>1.9853333333333334</v>
      </c>
      <c r="T22" s="4">
        <f t="shared" ref="T22:T77" si="13">IF(ISBLANK(I22)," ",S22/2)</f>
        <v>0.9926666666666667</v>
      </c>
      <c r="U22" s="7">
        <f t="shared" si="12"/>
        <v>34.711547573029172</v>
      </c>
      <c r="X22" s="13" t="s">
        <v>31</v>
      </c>
      <c r="Y22" s="12">
        <v>6.3600000000000004E-2</v>
      </c>
    </row>
    <row r="23" spans="1:25" ht="17" thickBot="1" x14ac:dyDescent="0.25">
      <c r="A23" s="26">
        <v>43254</v>
      </c>
      <c r="D23" s="27">
        <v>0</v>
      </c>
      <c r="E23" s="2">
        <v>5</v>
      </c>
      <c r="F23" s="2">
        <v>1983</v>
      </c>
      <c r="G23" s="2">
        <v>2</v>
      </c>
      <c r="H23" s="2">
        <v>9</v>
      </c>
      <c r="I23" s="5">
        <v>1.9852799999999999</v>
      </c>
      <c r="J23" s="5">
        <v>1.98526</v>
      </c>
      <c r="K23" s="5">
        <v>1.9852700000000001</v>
      </c>
      <c r="S23" s="4">
        <f t="shared" si="8"/>
        <v>1.9852699999999999</v>
      </c>
      <c r="T23" s="4">
        <f t="shared" si="13"/>
        <v>0.99263499999999993</v>
      </c>
      <c r="U23" s="7">
        <f t="shared" si="12"/>
        <v>34.710302808979556</v>
      </c>
      <c r="X23" s="15" t="s">
        <v>32</v>
      </c>
      <c r="Y23" s="16">
        <v>-1.44E-2</v>
      </c>
    </row>
    <row r="24" spans="1:25" ht="17" thickBot="1" x14ac:dyDescent="0.25">
      <c r="A24" s="26">
        <v>43254</v>
      </c>
      <c r="D24" s="27">
        <v>0</v>
      </c>
      <c r="E24" s="2">
        <v>6</v>
      </c>
      <c r="F24" s="2">
        <v>1982</v>
      </c>
      <c r="G24" s="2">
        <v>2</v>
      </c>
      <c r="H24" s="2">
        <v>11</v>
      </c>
      <c r="I24" s="5">
        <v>1.9852799999999999</v>
      </c>
      <c r="J24" s="5">
        <v>1.9852799999999999</v>
      </c>
      <c r="K24" s="5">
        <v>1.98529</v>
      </c>
      <c r="S24" s="4">
        <f t="shared" si="8"/>
        <v>1.9852833333333333</v>
      </c>
      <c r="T24" s="4">
        <f t="shared" si="13"/>
        <v>0.99264166666666664</v>
      </c>
      <c r="U24" s="7">
        <f t="shared" si="12"/>
        <v>34.710564863978604</v>
      </c>
      <c r="X24" s="15" t="s">
        <v>33</v>
      </c>
      <c r="Y24" s="16">
        <v>1.6199999999999999E-2</v>
      </c>
    </row>
    <row r="25" spans="1:25" x14ac:dyDescent="0.2">
      <c r="A25" s="26">
        <v>43254</v>
      </c>
      <c r="D25" s="27">
        <v>0</v>
      </c>
      <c r="E25" s="2">
        <v>7</v>
      </c>
      <c r="F25" s="2">
        <v>1982</v>
      </c>
      <c r="G25" s="2">
        <v>2</v>
      </c>
      <c r="H25" s="2">
        <v>13</v>
      </c>
      <c r="I25" s="5">
        <v>1.9852700000000001</v>
      </c>
      <c r="J25" s="5">
        <v>1.9852799999999999</v>
      </c>
      <c r="K25" s="5">
        <v>1.9852799999999999</v>
      </c>
      <c r="S25" s="4">
        <f t="shared" si="8"/>
        <v>1.9852766666666668</v>
      </c>
      <c r="T25" s="4">
        <f t="shared" si="13"/>
        <v>0.9926383333333334</v>
      </c>
      <c r="U25" s="7">
        <f t="shared" si="12"/>
        <v>34.710433836439734</v>
      </c>
    </row>
    <row r="26" spans="1:25" x14ac:dyDescent="0.2">
      <c r="A26" s="26">
        <v>43254</v>
      </c>
      <c r="D26" s="27">
        <v>0</v>
      </c>
      <c r="E26" s="2">
        <v>9</v>
      </c>
      <c r="F26" s="2">
        <v>1978</v>
      </c>
      <c r="G26" s="2">
        <v>2</v>
      </c>
      <c r="H26" s="2">
        <v>15</v>
      </c>
      <c r="I26" s="5">
        <v>1.9851799999999999</v>
      </c>
      <c r="J26" s="5">
        <v>1.9851799999999999</v>
      </c>
      <c r="K26" s="5">
        <v>1.98519</v>
      </c>
      <c r="S26" s="4">
        <f t="shared" si="8"/>
        <v>1.9851833333333333</v>
      </c>
      <c r="T26" s="4">
        <f t="shared" si="13"/>
        <v>0.99259166666666665</v>
      </c>
      <c r="U26" s="7">
        <f t="shared" si="12"/>
        <v>34.708599459160212</v>
      </c>
    </row>
    <row r="27" spans="1:25" x14ac:dyDescent="0.2">
      <c r="A27" s="26">
        <v>43254</v>
      </c>
      <c r="D27" s="27">
        <v>0</v>
      </c>
      <c r="E27" s="2">
        <v>10</v>
      </c>
      <c r="F27" s="2">
        <v>1974</v>
      </c>
      <c r="G27" s="2">
        <v>2</v>
      </c>
      <c r="H27" s="2">
        <v>17</v>
      </c>
      <c r="I27" s="5">
        <v>1.9851300000000001</v>
      </c>
      <c r="J27" s="5">
        <v>1.9851399999999999</v>
      </c>
      <c r="K27" s="5">
        <v>1.9851399999999999</v>
      </c>
      <c r="S27" s="4">
        <f t="shared" si="8"/>
        <v>1.9851366666666668</v>
      </c>
      <c r="T27" s="4">
        <f t="shared" si="13"/>
        <v>0.99256833333333339</v>
      </c>
      <c r="U27" s="7">
        <f t="shared" si="12"/>
        <v>34.707682276305832</v>
      </c>
    </row>
    <row r="28" spans="1:25" x14ac:dyDescent="0.2">
      <c r="A28" s="26">
        <v>43254</v>
      </c>
      <c r="D28" s="27">
        <v>0</v>
      </c>
      <c r="E28" s="2">
        <v>11</v>
      </c>
      <c r="F28" s="2">
        <v>1972</v>
      </c>
      <c r="G28" s="2">
        <v>2</v>
      </c>
      <c r="H28" s="2">
        <v>19</v>
      </c>
      <c r="I28" s="5">
        <v>1.9851000000000001</v>
      </c>
      <c r="J28" s="5">
        <v>1.9851300000000001</v>
      </c>
      <c r="K28" s="5">
        <v>1.98512</v>
      </c>
      <c r="S28" s="4">
        <f t="shared" si="8"/>
        <v>1.9851166666666666</v>
      </c>
      <c r="T28" s="4">
        <f t="shared" si="13"/>
        <v>0.99255833333333332</v>
      </c>
      <c r="U28" s="7">
        <f t="shared" si="12"/>
        <v>34.70728919912036</v>
      </c>
    </row>
    <row r="29" spans="1:25" x14ac:dyDescent="0.2">
      <c r="A29" s="26">
        <v>43254</v>
      </c>
      <c r="B29" s="3">
        <v>0.60486111111111118</v>
      </c>
      <c r="D29" s="27">
        <v>0</v>
      </c>
      <c r="E29" s="2">
        <v>12</v>
      </c>
      <c r="F29" s="2">
        <v>1972</v>
      </c>
      <c r="G29" s="2">
        <v>2</v>
      </c>
      <c r="H29" s="2">
        <v>21</v>
      </c>
      <c r="I29" s="5">
        <v>1.98512</v>
      </c>
      <c r="J29" s="5">
        <v>1.9851000000000001</v>
      </c>
      <c r="K29" s="5">
        <v>1.98512</v>
      </c>
      <c r="S29" s="4">
        <f t="shared" si="8"/>
        <v>1.9851133333333335</v>
      </c>
      <c r="T29" s="4">
        <f t="shared" si="13"/>
        <v>0.99255666666666675</v>
      </c>
      <c r="U29" s="7">
        <f t="shared" si="12"/>
        <v>34.707223686324994</v>
      </c>
    </row>
    <row r="30" spans="1:25" x14ac:dyDescent="0.2">
      <c r="S30" s="4" t="e">
        <f t="shared" si="8"/>
        <v>#DIV/0!</v>
      </c>
      <c r="T30" s="4" t="str">
        <f t="shared" si="13"/>
        <v xml:space="preserve"> </v>
      </c>
      <c r="U30" s="7" t="str">
        <f t="shared" si="12"/>
        <v xml:space="preserve"> </v>
      </c>
    </row>
    <row r="31" spans="1:25" x14ac:dyDescent="0.2">
      <c r="A31" s="25">
        <v>43254</v>
      </c>
      <c r="B31" s="3">
        <v>0.60625000000000007</v>
      </c>
      <c r="D31" s="27">
        <v>0</v>
      </c>
      <c r="E31" s="2">
        <v>-1</v>
      </c>
      <c r="F31" s="2">
        <v>1990</v>
      </c>
      <c r="G31" s="2">
        <v>2</v>
      </c>
      <c r="H31" s="2">
        <v>3</v>
      </c>
      <c r="I31" s="5">
        <v>1.9854700000000001</v>
      </c>
      <c r="J31" s="5">
        <v>1.98549</v>
      </c>
      <c r="K31" s="5">
        <v>1.98549</v>
      </c>
      <c r="S31" s="4">
        <f t="shared" si="8"/>
        <v>1.9854833333333335</v>
      </c>
      <c r="T31" s="4">
        <f t="shared" si="13"/>
        <v>0.99274166666666674</v>
      </c>
      <c r="U31" s="7">
        <f t="shared" si="12"/>
        <v>34.714495726746208</v>
      </c>
    </row>
    <row r="32" spans="1:25" x14ac:dyDescent="0.2">
      <c r="A32" s="25">
        <v>43254</v>
      </c>
      <c r="D32" s="27">
        <v>0</v>
      </c>
      <c r="E32" s="2">
        <v>-2</v>
      </c>
      <c r="F32" s="2">
        <v>1991</v>
      </c>
      <c r="G32" s="2">
        <v>2</v>
      </c>
      <c r="H32" s="2">
        <v>4</v>
      </c>
      <c r="I32" s="5">
        <v>1.9854700000000001</v>
      </c>
      <c r="J32" s="5">
        <v>1.9854700000000001</v>
      </c>
      <c r="K32" s="5">
        <v>1.98546</v>
      </c>
      <c r="S32" s="4">
        <f t="shared" si="8"/>
        <v>1.9854666666666667</v>
      </c>
      <c r="T32" s="4">
        <f t="shared" si="13"/>
        <v>0.99273333333333336</v>
      </c>
      <c r="U32" s="7">
        <f t="shared" si="12"/>
        <v>34.714168152143181</v>
      </c>
    </row>
    <row r="33" spans="1:21" x14ac:dyDescent="0.2">
      <c r="A33" s="26">
        <v>43254</v>
      </c>
      <c r="D33" s="27">
        <v>0</v>
      </c>
      <c r="E33" s="2">
        <v>-3</v>
      </c>
      <c r="F33" s="2">
        <v>1986</v>
      </c>
      <c r="G33" s="2">
        <v>2</v>
      </c>
      <c r="H33" s="2">
        <v>6</v>
      </c>
      <c r="I33" s="5">
        <v>1.98543</v>
      </c>
      <c r="J33" s="5">
        <v>1.98543</v>
      </c>
      <c r="K33" s="5">
        <v>1.9854499999999999</v>
      </c>
      <c r="S33" s="4">
        <f t="shared" si="8"/>
        <v>1.9854366666666667</v>
      </c>
      <c r="T33" s="4">
        <f t="shared" si="13"/>
        <v>0.99271833333333337</v>
      </c>
      <c r="U33" s="7">
        <f t="shared" si="12"/>
        <v>34.713578519097446</v>
      </c>
    </row>
    <row r="34" spans="1:21" x14ac:dyDescent="0.2">
      <c r="A34" s="26">
        <v>43254</v>
      </c>
      <c r="D34" s="27">
        <v>0</v>
      </c>
      <c r="E34" s="2">
        <v>-4</v>
      </c>
      <c r="F34" s="2">
        <v>1984</v>
      </c>
      <c r="G34" s="2">
        <v>2</v>
      </c>
      <c r="H34" s="2">
        <v>8</v>
      </c>
      <c r="I34" s="5">
        <v>1.9853700000000001</v>
      </c>
      <c r="J34" s="5">
        <v>1.9853799999999999</v>
      </c>
      <c r="K34" s="5">
        <v>1.9853799999999999</v>
      </c>
      <c r="S34" s="4">
        <f t="shared" si="8"/>
        <v>1.9853766666666666</v>
      </c>
      <c r="T34" s="4">
        <f t="shared" si="13"/>
        <v>0.99268833333333328</v>
      </c>
      <c r="U34" s="7">
        <f t="shared" si="12"/>
        <v>34.712399257787723</v>
      </c>
    </row>
    <row r="35" spans="1:21" x14ac:dyDescent="0.2">
      <c r="A35" s="26">
        <v>43254</v>
      </c>
      <c r="D35" s="27">
        <v>0</v>
      </c>
      <c r="E35" s="2">
        <v>-5</v>
      </c>
      <c r="F35" s="2">
        <v>1983</v>
      </c>
      <c r="G35" s="2">
        <v>2</v>
      </c>
      <c r="H35" s="2">
        <v>10</v>
      </c>
      <c r="I35" s="5">
        <v>1.9853000000000001</v>
      </c>
      <c r="J35" s="5">
        <v>1.9853000000000001</v>
      </c>
      <c r="K35" s="5">
        <v>1.9852700000000001</v>
      </c>
      <c r="L35" s="6">
        <v>1.9852799999999999</v>
      </c>
      <c r="S35" s="4">
        <f t="shared" si="8"/>
        <v>1.9852875000000001</v>
      </c>
      <c r="T35" s="4">
        <f t="shared" si="13"/>
        <v>0.99264375000000005</v>
      </c>
      <c r="U35" s="7">
        <f t="shared" si="12"/>
        <v>34.710646756230375</v>
      </c>
    </row>
    <row r="36" spans="1:21" x14ac:dyDescent="0.2">
      <c r="A36" s="26">
        <v>43254</v>
      </c>
      <c r="D36" s="27">
        <v>0</v>
      </c>
      <c r="E36" s="2">
        <v>-6</v>
      </c>
      <c r="F36" s="2">
        <v>1982</v>
      </c>
      <c r="G36" s="2">
        <v>2</v>
      </c>
      <c r="H36" s="2">
        <v>12</v>
      </c>
      <c r="I36" s="5">
        <v>1.98529</v>
      </c>
      <c r="J36" s="5">
        <v>1.98529</v>
      </c>
      <c r="K36" s="5">
        <v>1.98529</v>
      </c>
      <c r="S36" s="4">
        <f t="shared" si="8"/>
        <v>1.98529</v>
      </c>
      <c r="T36" s="4">
        <f t="shared" si="13"/>
        <v>0.992645</v>
      </c>
      <c r="U36" s="7">
        <f t="shared" si="12"/>
        <v>34.710695891596203</v>
      </c>
    </row>
    <row r="37" spans="1:21" x14ac:dyDescent="0.2">
      <c r="A37" s="26">
        <v>43254</v>
      </c>
      <c r="D37" s="27">
        <v>0</v>
      </c>
      <c r="E37" s="2">
        <v>-7</v>
      </c>
      <c r="F37" s="2">
        <v>1982</v>
      </c>
      <c r="G37" s="2">
        <v>2</v>
      </c>
      <c r="H37" s="2">
        <v>14</v>
      </c>
      <c r="I37" s="5">
        <v>1.98529</v>
      </c>
      <c r="J37" s="5">
        <v>1.9852799999999999</v>
      </c>
      <c r="K37" s="5">
        <v>1.98529</v>
      </c>
      <c r="S37" s="4">
        <f t="shared" si="8"/>
        <v>1.9852866666666664</v>
      </c>
      <c r="T37" s="4">
        <f t="shared" si="13"/>
        <v>0.99264333333333321</v>
      </c>
      <c r="U37" s="7">
        <f t="shared" si="12"/>
        <v>34.710630377777555</v>
      </c>
    </row>
    <row r="38" spans="1:21" x14ac:dyDescent="0.2">
      <c r="A38" s="26">
        <v>43254</v>
      </c>
      <c r="D38" s="27">
        <v>0</v>
      </c>
      <c r="E38" s="2">
        <v>-9</v>
      </c>
      <c r="F38" s="2">
        <v>1978</v>
      </c>
      <c r="G38" s="2">
        <v>2</v>
      </c>
      <c r="H38" s="2">
        <v>16</v>
      </c>
      <c r="I38" s="5">
        <v>1.98522</v>
      </c>
      <c r="J38" s="5">
        <v>1.9852300000000001</v>
      </c>
      <c r="K38" s="5">
        <v>1.9852300000000001</v>
      </c>
      <c r="S38" s="4">
        <f t="shared" si="8"/>
        <v>1.9852266666666667</v>
      </c>
      <c r="T38" s="4">
        <f t="shared" si="13"/>
        <v>0.99261333333333335</v>
      </c>
      <c r="U38" s="7">
        <f t="shared" si="12"/>
        <v>34.709451132407096</v>
      </c>
    </row>
    <row r="39" spans="1:21" x14ac:dyDescent="0.2">
      <c r="A39" s="26">
        <v>43254</v>
      </c>
      <c r="D39" s="27">
        <v>0</v>
      </c>
      <c r="E39" s="2">
        <v>-10</v>
      </c>
      <c r="F39" s="2">
        <v>1974</v>
      </c>
      <c r="G39" s="2">
        <v>2</v>
      </c>
      <c r="H39" s="2">
        <v>18</v>
      </c>
      <c r="I39" s="5">
        <v>1.9852000000000001</v>
      </c>
      <c r="J39" s="5">
        <v>1.98519</v>
      </c>
      <c r="K39" s="5">
        <v>1.98519</v>
      </c>
      <c r="S39" s="4">
        <f t="shared" si="8"/>
        <v>1.9851933333333334</v>
      </c>
      <c r="T39" s="4">
        <f t="shared" si="13"/>
        <v>0.99259666666666668</v>
      </c>
      <c r="U39" s="7">
        <f t="shared" si="12"/>
        <v>34.70879599884509</v>
      </c>
    </row>
    <row r="40" spans="1:21" x14ac:dyDescent="0.2">
      <c r="A40" s="26">
        <v>43254</v>
      </c>
      <c r="D40" s="27">
        <v>0</v>
      </c>
      <c r="E40" s="2">
        <v>-11</v>
      </c>
      <c r="F40" s="2">
        <v>1972</v>
      </c>
      <c r="G40" s="2">
        <v>2</v>
      </c>
      <c r="H40" s="2">
        <v>20</v>
      </c>
      <c r="I40" s="5">
        <v>1.98516</v>
      </c>
      <c r="J40" s="5">
        <v>1.98516</v>
      </c>
      <c r="K40" s="5">
        <v>1.98515</v>
      </c>
      <c r="S40" s="4">
        <f t="shared" si="8"/>
        <v>1.9851566666666667</v>
      </c>
      <c r="T40" s="4">
        <f t="shared" si="13"/>
        <v>0.99257833333333334</v>
      </c>
      <c r="U40" s="7">
        <f t="shared" si="12"/>
        <v>34.708075354199714</v>
      </c>
    </row>
    <row r="41" spans="1:21" x14ac:dyDescent="0.2">
      <c r="A41" s="26">
        <v>43254</v>
      </c>
      <c r="B41" s="3">
        <v>0.63888888888888895</v>
      </c>
      <c r="D41" s="27">
        <v>0</v>
      </c>
      <c r="E41" s="2">
        <v>-12</v>
      </c>
      <c r="F41" s="2">
        <v>1972</v>
      </c>
      <c r="G41" s="2">
        <v>2</v>
      </c>
      <c r="H41" s="2">
        <v>22</v>
      </c>
      <c r="I41" s="5">
        <v>1.9851399999999999</v>
      </c>
      <c r="J41" s="5">
        <v>1.9851300000000001</v>
      </c>
      <c r="K41" s="5">
        <v>1.98516</v>
      </c>
      <c r="L41" s="6">
        <v>1.98515</v>
      </c>
      <c r="S41" s="4">
        <f t="shared" si="8"/>
        <v>1.9851449999999999</v>
      </c>
      <c r="T41" s="4">
        <f t="shared" si="13"/>
        <v>0.99257249999999997</v>
      </c>
      <c r="U41" s="7">
        <f t="shared" si="12"/>
        <v>34.707846058675521</v>
      </c>
    </row>
    <row r="42" spans="1:21" x14ac:dyDescent="0.2">
      <c r="S42" s="4" t="e">
        <f t="shared" ref="S42:S50" si="14">AVERAGE(I42:R42)</f>
        <v>#DIV/0!</v>
      </c>
      <c r="T42" s="4" t="str">
        <f t="shared" ref="T42:T50" si="15">IF(ISBLANK(I42)," ",S42/2)</f>
        <v xml:space="preserve"> </v>
      </c>
      <c r="U42" s="7" t="str">
        <f t="shared" ref="U42:U50" si="16">IF(ISBLANK(I42)," ",($Y$10+$Y$11*T42^(1/2)+$Y$12*T42+$Y$13*T42^(3/2)+$Y$14*T42^2+$Y$15*T42^(5/2))+(($Y$4-15)/(1+$Y$24*($Y$4-15)))*($Y$18+$Y$19*T42^(1/2)+$Y$20*T42+$Y$21*T42^(3/2)+$Y$22*T42^2+$Y$23*T42^(5/2)))</f>
        <v xml:space="preserve"> </v>
      </c>
    </row>
    <row r="43" spans="1:21" x14ac:dyDescent="0.2">
      <c r="E43" s="2">
        <v>155</v>
      </c>
      <c r="I43" s="5">
        <v>1.9997400000000001</v>
      </c>
      <c r="J43" s="5">
        <v>1.9997199999999999</v>
      </c>
      <c r="K43" s="5">
        <v>1.9997199999999999</v>
      </c>
      <c r="L43" s="6">
        <v>1.9997199999999999</v>
      </c>
      <c r="M43" s="5">
        <v>1.99973</v>
      </c>
      <c r="N43" s="5">
        <v>1.99973</v>
      </c>
      <c r="O43" s="5">
        <v>1.9997199999999999</v>
      </c>
      <c r="P43" s="5">
        <v>1.9997100000000001</v>
      </c>
      <c r="Q43" s="5">
        <v>1.9997199999999999</v>
      </c>
      <c r="R43" s="5">
        <v>1.9997199999999999</v>
      </c>
      <c r="S43" s="4">
        <f t="shared" si="14"/>
        <v>1.9997229999999999</v>
      </c>
      <c r="T43" s="4">
        <f t="shared" si="15"/>
        <v>0.99986149999999996</v>
      </c>
      <c r="U43" s="7">
        <f t="shared" si="16"/>
        <v>34.994548653973659</v>
      </c>
    </row>
    <row r="44" spans="1:21" x14ac:dyDescent="0.2">
      <c r="E44" s="2">
        <v>159</v>
      </c>
      <c r="I44" s="5">
        <v>1.9998199999999999</v>
      </c>
      <c r="J44" s="5">
        <v>1.9998499999999999</v>
      </c>
      <c r="K44" s="5">
        <v>1.99986</v>
      </c>
      <c r="L44" s="6">
        <v>1.9998499999999999</v>
      </c>
      <c r="M44" s="5">
        <v>1.9998499999999999</v>
      </c>
      <c r="N44" s="5">
        <v>1.9998499999999999</v>
      </c>
      <c r="O44" s="5">
        <v>1.9998499999999999</v>
      </c>
      <c r="S44" s="4">
        <f t="shared" si="14"/>
        <v>1.9998471428571432</v>
      </c>
      <c r="T44" s="4">
        <f t="shared" si="15"/>
        <v>0.99992357142857158</v>
      </c>
      <c r="U44" s="7">
        <f t="shared" si="16"/>
        <v>34.996991762343129</v>
      </c>
    </row>
    <row r="45" spans="1:21" x14ac:dyDescent="0.2">
      <c r="S45" s="4" t="e">
        <f t="shared" si="14"/>
        <v>#DIV/0!</v>
      </c>
      <c r="T45" s="4" t="str">
        <f t="shared" si="15"/>
        <v xml:space="preserve"> </v>
      </c>
      <c r="U45" s="7" t="str">
        <f t="shared" si="16"/>
        <v xml:space="preserve"> </v>
      </c>
    </row>
    <row r="46" spans="1:21" x14ac:dyDescent="0.2">
      <c r="S46" s="4" t="e">
        <f t="shared" si="14"/>
        <v>#DIV/0!</v>
      </c>
      <c r="T46" s="4" t="str">
        <f t="shared" si="15"/>
        <v xml:space="preserve"> </v>
      </c>
      <c r="U46" s="7" t="str">
        <f t="shared" si="16"/>
        <v xml:space="preserve"> </v>
      </c>
    </row>
    <row r="47" spans="1:21" x14ac:dyDescent="0.2">
      <c r="S47" s="4" t="e">
        <f t="shared" si="14"/>
        <v>#DIV/0!</v>
      </c>
      <c r="T47" s="4" t="str">
        <f t="shared" si="15"/>
        <v xml:space="preserve"> </v>
      </c>
      <c r="U47" s="7" t="str">
        <f t="shared" si="16"/>
        <v xml:space="preserve"> </v>
      </c>
    </row>
    <row r="48" spans="1:21" x14ac:dyDescent="0.2">
      <c r="A48" s="25">
        <v>43255</v>
      </c>
      <c r="B48" s="3">
        <v>6.2499999999999995E-3</v>
      </c>
      <c r="E48" s="2">
        <v>155</v>
      </c>
      <c r="I48" s="5">
        <v>1.9994099999999999</v>
      </c>
      <c r="J48" s="5">
        <v>1.9995400000000001</v>
      </c>
      <c r="K48" s="5">
        <v>1.9995700000000001</v>
      </c>
      <c r="L48" s="6">
        <v>1.9995799999999999</v>
      </c>
      <c r="M48" s="5">
        <v>1.9995799999999999</v>
      </c>
      <c r="N48" s="5">
        <v>1.9996</v>
      </c>
      <c r="S48" s="4">
        <f t="shared" si="14"/>
        <v>1.9995466666666666</v>
      </c>
      <c r="T48" s="4">
        <f t="shared" si="15"/>
        <v>0.99977333333333329</v>
      </c>
      <c r="U48" s="7">
        <f t="shared" si="16"/>
        <v>34.991078493625459</v>
      </c>
    </row>
    <row r="49" spans="1:21" x14ac:dyDescent="0.2">
      <c r="A49" s="25">
        <v>43255</v>
      </c>
      <c r="B49" s="3">
        <v>1.1805555555555555E-2</v>
      </c>
      <c r="E49" s="2">
        <v>159</v>
      </c>
      <c r="I49" s="5">
        <v>1.9998</v>
      </c>
      <c r="J49" s="5">
        <v>1.9998100000000001</v>
      </c>
      <c r="K49" s="5">
        <v>1.9998</v>
      </c>
      <c r="S49" s="4">
        <f t="shared" si="14"/>
        <v>1.9998033333333334</v>
      </c>
      <c r="T49" s="4">
        <f t="shared" si="15"/>
        <v>0.99990166666666669</v>
      </c>
      <c r="U49" s="7">
        <f t="shared" si="16"/>
        <v>34.996129595936878</v>
      </c>
    </row>
    <row r="50" spans="1:21" x14ac:dyDescent="0.2">
      <c r="S50" s="4" t="e">
        <f t="shared" si="14"/>
        <v>#DIV/0!</v>
      </c>
      <c r="T50" s="4" t="str">
        <f t="shared" si="15"/>
        <v xml:space="preserve"> </v>
      </c>
      <c r="U50" s="7" t="str">
        <f t="shared" si="16"/>
        <v xml:space="preserve"> </v>
      </c>
    </row>
    <row r="51" spans="1:21" x14ac:dyDescent="0.2">
      <c r="A51" s="25">
        <v>43255</v>
      </c>
      <c r="B51" s="3">
        <v>1.5277777777777777E-2</v>
      </c>
      <c r="D51" s="27">
        <v>1</v>
      </c>
      <c r="E51" s="2">
        <v>1</v>
      </c>
      <c r="F51" s="2">
        <v>4549</v>
      </c>
      <c r="G51" s="2">
        <v>1</v>
      </c>
      <c r="H51" s="2">
        <v>1501</v>
      </c>
      <c r="I51" s="5">
        <v>1.9861800000000001</v>
      </c>
      <c r="J51" s="5">
        <v>1.98617</v>
      </c>
      <c r="K51" s="5">
        <v>1.9862</v>
      </c>
      <c r="L51" s="6">
        <v>1.98621</v>
      </c>
      <c r="M51" s="5">
        <v>1.98621</v>
      </c>
      <c r="S51" s="4">
        <f t="shared" si="8"/>
        <v>1.986194</v>
      </c>
      <c r="T51" s="4">
        <f t="shared" si="13"/>
        <v>0.99309700000000001</v>
      </c>
      <c r="U51" s="7">
        <f t="shared" ref="U51:U112" si="17">IF(ISBLANK(I51)," ",($Y$10+$Y$11*T51^(1/2)+$Y$12*T51+$Y$13*T51^(3/2)+$Y$14*T51^2+$Y$15*T51^(5/2))+(($Y$4-15)/(1+$Y$24*($Y$4-15)))*($Y$18+$Y$19*T51^(1/2)+$Y$20*T51+$Y$21*T51^(3/2)+$Y$22*T51^2+$Y$23*T51^(5/2)))</f>
        <v>34.728463965528235</v>
      </c>
    </row>
    <row r="52" spans="1:21" x14ac:dyDescent="0.2">
      <c r="A52" s="25">
        <v>43255</v>
      </c>
      <c r="B52" s="3">
        <v>2.1527777777777781E-2</v>
      </c>
      <c r="D52" s="27">
        <v>1</v>
      </c>
      <c r="E52" s="2">
        <v>2</v>
      </c>
      <c r="F52" s="2">
        <v>4040</v>
      </c>
      <c r="G52" s="2">
        <v>1</v>
      </c>
      <c r="H52" s="2">
        <v>1502</v>
      </c>
      <c r="I52" s="5">
        <v>1.9873499999999999</v>
      </c>
      <c r="J52" s="5">
        <v>1.98736</v>
      </c>
      <c r="K52" s="5">
        <v>1.98739</v>
      </c>
      <c r="L52" s="6">
        <v>1.98736</v>
      </c>
      <c r="S52" s="4">
        <f t="shared" si="8"/>
        <v>1.9873649999999998</v>
      </c>
      <c r="T52" s="4">
        <f t="shared" si="13"/>
        <v>0.99368249999999991</v>
      </c>
      <c r="U52" s="7">
        <f t="shared" si="17"/>
        <v>34.751482062433823</v>
      </c>
    </row>
    <row r="53" spans="1:21" x14ac:dyDescent="0.2">
      <c r="A53" s="25">
        <v>43255</v>
      </c>
      <c r="B53" s="3">
        <v>2.6388888888888889E-2</v>
      </c>
      <c r="D53" s="27">
        <v>1</v>
      </c>
      <c r="E53" s="2">
        <v>-2</v>
      </c>
      <c r="F53" s="2">
        <v>4040</v>
      </c>
      <c r="G53" s="2">
        <v>1</v>
      </c>
      <c r="H53" s="2">
        <v>1503</v>
      </c>
      <c r="I53" s="5">
        <v>1.98742</v>
      </c>
      <c r="J53" s="5">
        <v>1.9874099999999999</v>
      </c>
      <c r="K53" s="5">
        <v>1.9874099999999999</v>
      </c>
      <c r="S53" s="4">
        <f t="shared" si="8"/>
        <v>1.9874133333333333</v>
      </c>
      <c r="T53" s="4">
        <f t="shared" si="13"/>
        <v>0.99370666666666663</v>
      </c>
      <c r="U53" s="7">
        <f t="shared" si="17"/>
        <v>34.752432192629058</v>
      </c>
    </row>
    <row r="54" spans="1:21" x14ac:dyDescent="0.2">
      <c r="A54" s="25">
        <v>43255</v>
      </c>
      <c r="B54" s="3">
        <v>2.9166666666666664E-2</v>
      </c>
      <c r="D54" s="27">
        <v>1</v>
      </c>
      <c r="E54" s="2">
        <v>3</v>
      </c>
      <c r="F54" s="2">
        <v>3449</v>
      </c>
      <c r="G54" s="2">
        <v>1</v>
      </c>
      <c r="H54" s="2">
        <v>1504</v>
      </c>
      <c r="I54" s="5">
        <v>1.98994</v>
      </c>
      <c r="J54" s="5">
        <v>1.98996</v>
      </c>
      <c r="K54" s="5">
        <v>1.98996</v>
      </c>
      <c r="S54" s="4">
        <f t="shared" si="8"/>
        <v>1.9899533333333332</v>
      </c>
      <c r="T54" s="4">
        <f t="shared" si="13"/>
        <v>0.99497666666666662</v>
      </c>
      <c r="U54" s="7">
        <f t="shared" si="17"/>
        <v>34.802368993721842</v>
      </c>
    </row>
    <row r="55" spans="1:21" x14ac:dyDescent="0.2">
      <c r="A55" s="25">
        <v>43255</v>
      </c>
      <c r="B55" s="3">
        <v>3.5416666666666666E-2</v>
      </c>
      <c r="D55" s="27">
        <v>1</v>
      </c>
      <c r="E55" s="2">
        <v>4</v>
      </c>
      <c r="F55" s="2">
        <v>3007</v>
      </c>
      <c r="G55" s="2">
        <v>1</v>
      </c>
      <c r="H55" s="2">
        <v>1505</v>
      </c>
      <c r="I55" s="5">
        <v>1.9907999999999999</v>
      </c>
      <c r="J55" s="5">
        <v>1.99081</v>
      </c>
      <c r="K55" s="5">
        <v>1.99082</v>
      </c>
      <c r="S55" s="4">
        <f t="shared" si="8"/>
        <v>1.99081</v>
      </c>
      <c r="T55" s="4">
        <f t="shared" si="13"/>
        <v>0.99540499999999998</v>
      </c>
      <c r="U55" s="7">
        <f t="shared" si="17"/>
        <v>34.819213772027688</v>
      </c>
    </row>
    <row r="56" spans="1:21" x14ac:dyDescent="0.2">
      <c r="A56" s="25">
        <v>43255</v>
      </c>
      <c r="B56" s="3">
        <v>3.8194444444444441E-2</v>
      </c>
      <c r="D56" s="27">
        <v>1</v>
      </c>
      <c r="E56" s="2">
        <v>5</v>
      </c>
      <c r="F56" s="2">
        <v>2507</v>
      </c>
      <c r="G56" s="2">
        <v>1</v>
      </c>
      <c r="H56" s="2">
        <v>1506</v>
      </c>
      <c r="I56" s="5">
        <v>1.9899199999999999</v>
      </c>
      <c r="J56" s="5">
        <v>1.98994</v>
      </c>
      <c r="K56" s="5">
        <v>1.98994</v>
      </c>
      <c r="S56" s="4">
        <f t="shared" si="8"/>
        <v>1.9899333333333333</v>
      </c>
      <c r="T56" s="4">
        <f t="shared" si="13"/>
        <v>0.99496666666666667</v>
      </c>
      <c r="U56" s="7">
        <f t="shared" si="17"/>
        <v>34.801975745938812</v>
      </c>
    </row>
    <row r="57" spans="1:21" x14ac:dyDescent="0.2">
      <c r="A57" s="25">
        <v>43255</v>
      </c>
      <c r="B57" s="3">
        <v>4.2361111111111106E-2</v>
      </c>
      <c r="D57" s="27">
        <v>1</v>
      </c>
      <c r="E57" s="2">
        <v>6</v>
      </c>
      <c r="F57" s="2">
        <v>2006</v>
      </c>
      <c r="G57" s="2">
        <v>1</v>
      </c>
      <c r="H57" s="2">
        <v>1507</v>
      </c>
      <c r="I57" s="5">
        <v>1.9859599999999999</v>
      </c>
      <c r="J57" s="5">
        <v>1.9859800000000001</v>
      </c>
      <c r="K57" s="5">
        <v>1.9859800000000001</v>
      </c>
      <c r="S57" s="4">
        <f t="shared" si="8"/>
        <v>1.9859733333333331</v>
      </c>
      <c r="T57" s="4">
        <f t="shared" si="13"/>
        <v>0.99298666666666657</v>
      </c>
      <c r="U57" s="7">
        <f t="shared" si="17"/>
        <v>34.724126639916541</v>
      </c>
    </row>
    <row r="58" spans="1:21" x14ac:dyDescent="0.2">
      <c r="A58" s="25">
        <v>43255</v>
      </c>
      <c r="B58" s="3">
        <v>4.6527777777777779E-2</v>
      </c>
      <c r="D58" s="27">
        <v>1</v>
      </c>
      <c r="E58" s="2">
        <v>7</v>
      </c>
      <c r="F58" s="2">
        <v>1742</v>
      </c>
      <c r="G58" s="2">
        <v>1</v>
      </c>
      <c r="H58" s="2">
        <v>1508</v>
      </c>
      <c r="I58" s="5">
        <v>1.98265</v>
      </c>
      <c r="J58" s="5">
        <v>1.98265</v>
      </c>
      <c r="K58" s="5">
        <v>1.98264</v>
      </c>
      <c r="S58" s="4">
        <f t="shared" si="8"/>
        <v>1.9826466666666667</v>
      </c>
      <c r="T58" s="4">
        <f t="shared" si="13"/>
        <v>0.99132333333333333</v>
      </c>
      <c r="U58" s="7">
        <f t="shared" si="17"/>
        <v>34.65874961305687</v>
      </c>
    </row>
    <row r="59" spans="1:21" x14ac:dyDescent="0.2">
      <c r="A59" s="25">
        <v>43255</v>
      </c>
      <c r="B59" s="3">
        <v>4.9999999999999996E-2</v>
      </c>
      <c r="D59" s="27">
        <v>1</v>
      </c>
      <c r="E59" s="2">
        <v>9</v>
      </c>
      <c r="F59" s="2">
        <v>1205</v>
      </c>
      <c r="G59" s="2">
        <v>1</v>
      </c>
      <c r="H59" s="2">
        <v>1509</v>
      </c>
      <c r="I59" s="5">
        <v>1.9737100000000001</v>
      </c>
      <c r="J59" s="5">
        <v>1.97373</v>
      </c>
      <c r="K59" s="5">
        <v>1.97377</v>
      </c>
      <c r="L59" s="6">
        <v>1.9738100000000001</v>
      </c>
      <c r="M59" s="5">
        <v>1.9738100000000001</v>
      </c>
      <c r="N59" s="5">
        <v>1.9737899999999999</v>
      </c>
      <c r="O59" s="5">
        <v>1.9738199999999999</v>
      </c>
      <c r="S59" s="4">
        <f t="shared" si="8"/>
        <v>1.9737771428571429</v>
      </c>
      <c r="T59" s="4">
        <f t="shared" si="13"/>
        <v>0.98688857142857145</v>
      </c>
      <c r="U59" s="7">
        <f t="shared" si="17"/>
        <v>34.484537872360825</v>
      </c>
    </row>
    <row r="60" spans="1:21" x14ac:dyDescent="0.2">
      <c r="A60" s="25">
        <v>43255</v>
      </c>
      <c r="B60" s="3">
        <v>5.6250000000000001E-2</v>
      </c>
      <c r="D60" s="27">
        <v>1</v>
      </c>
      <c r="E60" s="2">
        <v>10</v>
      </c>
      <c r="F60" s="2">
        <v>950</v>
      </c>
      <c r="G60" s="2">
        <v>1</v>
      </c>
      <c r="H60" s="2">
        <v>1510</v>
      </c>
      <c r="I60" s="5">
        <v>1.96865</v>
      </c>
      <c r="J60" s="5">
        <v>1.9686600000000001</v>
      </c>
      <c r="K60" s="5">
        <v>1.96865</v>
      </c>
      <c r="S60" s="4">
        <f t="shared" si="8"/>
        <v>1.9686533333333334</v>
      </c>
      <c r="T60" s="4">
        <f t="shared" si="13"/>
        <v>0.98432666666666668</v>
      </c>
      <c r="U60" s="7">
        <f t="shared" si="17"/>
        <v>34.383961507539787</v>
      </c>
    </row>
    <row r="61" spans="1:21" x14ac:dyDescent="0.2">
      <c r="A61" s="25">
        <v>43255</v>
      </c>
      <c r="B61" s="3">
        <v>5.9722222222222225E-2</v>
      </c>
      <c r="D61" s="27">
        <v>1</v>
      </c>
      <c r="E61" s="2">
        <v>11</v>
      </c>
      <c r="F61" s="2">
        <v>502</v>
      </c>
      <c r="G61" s="2">
        <v>1</v>
      </c>
      <c r="H61" s="2">
        <v>1511</v>
      </c>
      <c r="I61" s="5">
        <v>1.9923200000000001</v>
      </c>
      <c r="J61" s="5">
        <v>1.9923</v>
      </c>
      <c r="K61" s="5">
        <v>1.9923</v>
      </c>
      <c r="S61" s="4">
        <f t="shared" si="8"/>
        <v>1.9923066666666667</v>
      </c>
      <c r="T61" s="4">
        <f t="shared" si="13"/>
        <v>0.99615333333333334</v>
      </c>
      <c r="U61" s="7">
        <f t="shared" si="17"/>
        <v>34.848646094535567</v>
      </c>
    </row>
    <row r="62" spans="1:21" x14ac:dyDescent="0.2">
      <c r="A62" s="25">
        <v>43255</v>
      </c>
      <c r="B62" s="3">
        <v>6.3194444444444442E-2</v>
      </c>
      <c r="D62" s="27">
        <v>1</v>
      </c>
      <c r="E62" s="2">
        <v>12</v>
      </c>
      <c r="F62" s="2">
        <v>250.6</v>
      </c>
      <c r="G62" s="2">
        <v>1</v>
      </c>
      <c r="H62" s="2">
        <v>1512</v>
      </c>
      <c r="I62" s="5">
        <v>2.0191300000000001</v>
      </c>
      <c r="J62" s="5">
        <v>2.01911</v>
      </c>
      <c r="K62" s="5">
        <v>2.0191400000000002</v>
      </c>
      <c r="L62" s="6">
        <v>2.0191499999999998</v>
      </c>
      <c r="M62" s="5">
        <v>2.0192100000000002</v>
      </c>
      <c r="N62" s="5">
        <v>2.0192000000000001</v>
      </c>
      <c r="O62" s="5">
        <v>2.0191599999999998</v>
      </c>
      <c r="S62" s="4">
        <f t="shared" si="8"/>
        <v>2.0191571428571424</v>
      </c>
      <c r="T62" s="4">
        <f t="shared" si="13"/>
        <v>1.0095785714285712</v>
      </c>
      <c r="U62" s="7">
        <f t="shared" si="17"/>
        <v>35.37734108902454</v>
      </c>
    </row>
    <row r="63" spans="1:21" x14ac:dyDescent="0.2">
      <c r="S63" s="4" t="e">
        <f t="shared" ref="S63:S65" si="18">AVERAGE(I63:R63)</f>
        <v>#DIV/0!</v>
      </c>
      <c r="T63" s="4" t="str">
        <f t="shared" ref="T63:T65" si="19">IF(ISBLANK(I63)," ",S63/2)</f>
        <v xml:space="preserve"> </v>
      </c>
      <c r="U63" s="7" t="str">
        <f t="shared" ref="U63:U65" si="20">IF(ISBLANK(I63)," ",($Y$10+$Y$11*T63^(1/2)+$Y$12*T63+$Y$13*T63^(3/2)+$Y$14*T63^2+$Y$15*T63^(5/2))+(($Y$4-15)/(1+$Y$24*($Y$4-15)))*($Y$18+$Y$19*T63^(1/2)+$Y$20*T63+$Y$21*T63^(3/2)+$Y$22*T63^2+$Y$23*T63^(5/2)))</f>
        <v xml:space="preserve"> </v>
      </c>
    </row>
    <row r="64" spans="1:21" x14ac:dyDescent="0.2">
      <c r="S64" s="4" t="e">
        <f t="shared" si="18"/>
        <v>#DIV/0!</v>
      </c>
      <c r="T64" s="4" t="str">
        <f t="shared" si="19"/>
        <v xml:space="preserve"> </v>
      </c>
      <c r="U64" s="7" t="str">
        <f t="shared" si="20"/>
        <v xml:space="preserve"> </v>
      </c>
    </row>
    <row r="65" spans="1:21" x14ac:dyDescent="0.2">
      <c r="S65" s="4" t="e">
        <f t="shared" si="18"/>
        <v>#DIV/0!</v>
      </c>
      <c r="T65" s="4" t="str">
        <f t="shared" si="19"/>
        <v xml:space="preserve"> </v>
      </c>
      <c r="U65" s="7" t="str">
        <f t="shared" si="20"/>
        <v xml:space="preserve"> </v>
      </c>
    </row>
    <row r="66" spans="1:21" x14ac:dyDescent="0.2">
      <c r="A66" s="25">
        <v>43255</v>
      </c>
      <c r="B66" s="3">
        <v>7.7777777777777779E-2</v>
      </c>
      <c r="D66" s="27">
        <v>2</v>
      </c>
      <c r="E66" s="2">
        <v>1</v>
      </c>
      <c r="F66" s="2">
        <v>3570</v>
      </c>
      <c r="G66" s="2">
        <v>1</v>
      </c>
      <c r="H66" s="2">
        <v>1513</v>
      </c>
      <c r="I66" s="5">
        <v>1.9891099999999999</v>
      </c>
      <c r="J66" s="5">
        <v>1.98909</v>
      </c>
      <c r="K66" s="5">
        <v>1.98908</v>
      </c>
      <c r="L66" s="6">
        <v>1.9890699999999999</v>
      </c>
      <c r="M66" s="5">
        <v>1.9891000000000001</v>
      </c>
      <c r="S66" s="4">
        <f t="shared" ref="S66:S77" si="21">AVERAGE(I66:R66)</f>
        <v>1.9890900000000002</v>
      </c>
      <c r="T66" s="4">
        <f t="shared" si="13"/>
        <v>0.99454500000000012</v>
      </c>
      <c r="U66" s="7">
        <f t="shared" si="17"/>
        <v>34.785394442393333</v>
      </c>
    </row>
    <row r="67" spans="1:21" x14ac:dyDescent="0.2">
      <c r="A67" s="25">
        <v>43255</v>
      </c>
      <c r="B67" s="3">
        <v>8.1944444444444445E-2</v>
      </c>
      <c r="D67" s="27">
        <v>2</v>
      </c>
      <c r="E67" s="2">
        <v>2</v>
      </c>
      <c r="F67" s="2">
        <v>3105</v>
      </c>
      <c r="G67" s="2">
        <v>1</v>
      </c>
      <c r="H67" s="2">
        <v>1514</v>
      </c>
      <c r="I67" s="5">
        <v>1.9905600000000001</v>
      </c>
      <c r="J67" s="5">
        <v>1.9905999999999999</v>
      </c>
      <c r="K67" s="5">
        <v>1.9905900000000001</v>
      </c>
      <c r="L67" s="6">
        <v>1.9905900000000001</v>
      </c>
      <c r="M67" s="5">
        <v>1.99058</v>
      </c>
      <c r="S67" s="4">
        <f t="shared" si="21"/>
        <v>1.9905840000000001</v>
      </c>
      <c r="T67" s="4">
        <f t="shared" si="13"/>
        <v>0.99529200000000007</v>
      </c>
      <c r="U67" s="7">
        <f t="shared" si="17"/>
        <v>34.814769770467912</v>
      </c>
    </row>
    <row r="68" spans="1:21" x14ac:dyDescent="0.2">
      <c r="A68" s="25">
        <v>43255</v>
      </c>
      <c r="B68" s="3">
        <v>8.6111111111111124E-2</v>
      </c>
      <c r="D68" s="27">
        <v>2</v>
      </c>
      <c r="E68" s="2">
        <v>3</v>
      </c>
      <c r="F68" s="2">
        <v>2663</v>
      </c>
      <c r="G68" s="2">
        <v>1</v>
      </c>
      <c r="H68" s="2">
        <v>1515</v>
      </c>
      <c r="I68" s="5">
        <v>1.9906900000000001</v>
      </c>
      <c r="J68" s="5">
        <v>1.9906999999999999</v>
      </c>
      <c r="K68" s="5">
        <v>1.99071</v>
      </c>
      <c r="S68" s="4">
        <f t="shared" si="21"/>
        <v>1.9907000000000001</v>
      </c>
      <c r="T68" s="4">
        <f t="shared" si="13"/>
        <v>0.99535000000000007</v>
      </c>
      <c r="U68" s="7">
        <f t="shared" si="17"/>
        <v>34.817050751121613</v>
      </c>
    </row>
    <row r="69" spans="1:21" x14ac:dyDescent="0.2">
      <c r="A69" s="25">
        <v>43255</v>
      </c>
      <c r="B69" s="3">
        <v>8.8888888888888892E-2</v>
      </c>
      <c r="D69" s="27">
        <v>2</v>
      </c>
      <c r="E69" s="2">
        <v>4</v>
      </c>
      <c r="F69" s="2">
        <v>2183</v>
      </c>
      <c r="G69" s="2">
        <v>1</v>
      </c>
      <c r="H69" s="2">
        <v>1516</v>
      </c>
      <c r="I69" s="5">
        <v>1.9890099999999999</v>
      </c>
      <c r="J69" s="5">
        <v>1.98902</v>
      </c>
      <c r="K69" s="5">
        <v>1.9890300000000001</v>
      </c>
      <c r="S69" s="4">
        <f t="shared" si="21"/>
        <v>1.98902</v>
      </c>
      <c r="T69" s="4">
        <f t="shared" si="13"/>
        <v>0.99451000000000001</v>
      </c>
      <c r="U69" s="7">
        <f t="shared" si="17"/>
        <v>34.7840181852673</v>
      </c>
    </row>
    <row r="70" spans="1:21" x14ac:dyDescent="0.2">
      <c r="A70" s="25">
        <v>43255</v>
      </c>
      <c r="B70" s="3">
        <v>9.3055555555555558E-2</v>
      </c>
      <c r="D70" s="27">
        <v>2</v>
      </c>
      <c r="E70" s="2">
        <v>5</v>
      </c>
      <c r="F70" s="2">
        <v>1927</v>
      </c>
      <c r="G70" s="2">
        <v>1</v>
      </c>
      <c r="H70" s="2">
        <v>1517</v>
      </c>
      <c r="I70" s="5">
        <v>1.9859100000000001</v>
      </c>
      <c r="J70" s="5">
        <v>1.9859199999999999</v>
      </c>
      <c r="K70" s="5">
        <v>1.9859100000000001</v>
      </c>
      <c r="S70" s="4">
        <f t="shared" si="21"/>
        <v>1.9859133333333332</v>
      </c>
      <c r="T70" s="4">
        <f t="shared" si="13"/>
        <v>0.9929566666666666</v>
      </c>
      <c r="U70" s="7">
        <f t="shared" si="17"/>
        <v>34.722947321580378</v>
      </c>
    </row>
    <row r="71" spans="1:21" x14ac:dyDescent="0.2">
      <c r="A71" s="25">
        <v>43255</v>
      </c>
      <c r="B71" s="3">
        <v>9.5833333333333326E-2</v>
      </c>
      <c r="D71" s="27">
        <v>2</v>
      </c>
      <c r="E71" s="2">
        <v>6</v>
      </c>
      <c r="F71" s="2">
        <v>1683</v>
      </c>
      <c r="G71" s="2">
        <v>1</v>
      </c>
      <c r="H71" s="2">
        <v>1518</v>
      </c>
      <c r="I71" s="5">
        <v>1.9830000000000001</v>
      </c>
      <c r="J71" s="5">
        <v>1.98302</v>
      </c>
      <c r="K71" s="5">
        <v>1.98302</v>
      </c>
      <c r="S71" s="4">
        <f t="shared" si="21"/>
        <v>1.9830133333333333</v>
      </c>
      <c r="T71" s="4">
        <f t="shared" si="13"/>
        <v>0.99150666666666665</v>
      </c>
      <c r="U71" s="7">
        <f t="shared" si="17"/>
        <v>34.665954536661332</v>
      </c>
    </row>
    <row r="72" spans="1:21" x14ac:dyDescent="0.2">
      <c r="A72" s="25">
        <v>43255</v>
      </c>
      <c r="B72" s="3">
        <v>9.930555555555555E-2</v>
      </c>
      <c r="D72" s="27">
        <v>2</v>
      </c>
      <c r="E72" s="2">
        <v>7</v>
      </c>
      <c r="F72" s="2">
        <v>1442</v>
      </c>
      <c r="G72" s="2">
        <v>1</v>
      </c>
      <c r="H72" s="2">
        <v>1519</v>
      </c>
      <c r="I72" s="5">
        <v>1.9788600000000001</v>
      </c>
      <c r="J72" s="5">
        <v>1.9788600000000001</v>
      </c>
      <c r="K72" s="5">
        <v>1.9788600000000001</v>
      </c>
      <c r="S72" s="4">
        <f t="shared" si="21"/>
        <v>1.9788600000000001</v>
      </c>
      <c r="T72" s="4">
        <f t="shared" si="13"/>
        <v>0.98943000000000003</v>
      </c>
      <c r="U72" s="7">
        <f t="shared" si="17"/>
        <v>34.584356330373254</v>
      </c>
    </row>
    <row r="73" spans="1:21" x14ac:dyDescent="0.2">
      <c r="A73" s="25">
        <v>43255</v>
      </c>
      <c r="B73" s="3">
        <v>0.10277777777777779</v>
      </c>
      <c r="D73" s="27">
        <v>2</v>
      </c>
      <c r="E73" s="2">
        <v>9</v>
      </c>
      <c r="F73" s="2">
        <v>694</v>
      </c>
      <c r="G73" s="2">
        <v>1</v>
      </c>
      <c r="H73" s="2">
        <v>1520</v>
      </c>
      <c r="I73" s="5">
        <v>1.9779</v>
      </c>
      <c r="J73" s="5">
        <v>1.9779100000000001</v>
      </c>
      <c r="K73" s="5">
        <v>1.9778899999999999</v>
      </c>
      <c r="S73" s="4">
        <f t="shared" si="21"/>
        <v>1.9779</v>
      </c>
      <c r="T73" s="4">
        <f t="shared" si="13"/>
        <v>0.98895</v>
      </c>
      <c r="U73" s="7">
        <f t="shared" si="17"/>
        <v>34.565500097320061</v>
      </c>
    </row>
    <row r="74" spans="1:21" x14ac:dyDescent="0.2">
      <c r="A74" s="25">
        <v>43255</v>
      </c>
      <c r="B74" s="3">
        <v>0.10625</v>
      </c>
      <c r="D74" s="27">
        <v>2</v>
      </c>
      <c r="E74" s="2">
        <v>-9</v>
      </c>
      <c r="F74" s="2">
        <v>694</v>
      </c>
      <c r="G74" s="2">
        <v>1</v>
      </c>
      <c r="H74" s="2">
        <v>1521</v>
      </c>
      <c r="I74" s="5">
        <v>1.9778899999999999</v>
      </c>
      <c r="J74" s="5">
        <v>1.9779</v>
      </c>
      <c r="K74" s="5">
        <v>1.9778899999999999</v>
      </c>
      <c r="S74" s="4">
        <f t="shared" si="21"/>
        <v>1.9778933333333333</v>
      </c>
      <c r="T74" s="4">
        <f t="shared" si="13"/>
        <v>0.98894666666666664</v>
      </c>
      <c r="U74" s="7">
        <f t="shared" si="17"/>
        <v>34.56536915696509</v>
      </c>
    </row>
    <row r="75" spans="1:21" x14ac:dyDescent="0.2">
      <c r="A75" s="25">
        <v>43255</v>
      </c>
      <c r="B75" s="3">
        <v>0.11041666666666666</v>
      </c>
      <c r="D75" s="27">
        <v>2</v>
      </c>
      <c r="E75" s="2">
        <v>10</v>
      </c>
      <c r="F75" s="2">
        <v>446</v>
      </c>
      <c r="G75" s="2">
        <v>1</v>
      </c>
      <c r="H75" s="2">
        <v>1522</v>
      </c>
      <c r="I75" s="5">
        <v>1.99</v>
      </c>
      <c r="J75" s="5">
        <v>1.9899800000000001</v>
      </c>
      <c r="K75" s="5">
        <v>1.9899800000000001</v>
      </c>
      <c r="S75" s="4">
        <f t="shared" si="21"/>
        <v>1.9899866666666668</v>
      </c>
      <c r="T75" s="4">
        <f t="shared" si="13"/>
        <v>0.9949933333333334</v>
      </c>
      <c r="U75" s="7">
        <f t="shared" si="17"/>
        <v>34.803024408267568</v>
      </c>
    </row>
    <row r="76" spans="1:21" x14ac:dyDescent="0.2">
      <c r="A76" s="25">
        <v>43255</v>
      </c>
      <c r="B76" s="3">
        <v>0.11319444444444444</v>
      </c>
      <c r="D76" s="27">
        <v>2</v>
      </c>
      <c r="E76" s="2">
        <v>11</v>
      </c>
      <c r="F76" s="2">
        <v>307</v>
      </c>
      <c r="G76" s="2">
        <v>1</v>
      </c>
      <c r="H76" s="2">
        <v>1523</v>
      </c>
      <c r="I76" s="5">
        <v>2.0042200000000001</v>
      </c>
      <c r="J76" s="5">
        <v>2.0042300000000002</v>
      </c>
      <c r="K76" s="5">
        <v>2.0042200000000001</v>
      </c>
      <c r="S76" s="4">
        <f t="shared" si="21"/>
        <v>2.0042233333333335</v>
      </c>
      <c r="T76" s="4">
        <f t="shared" si="13"/>
        <v>1.0021116666666667</v>
      </c>
      <c r="U76" s="7">
        <f t="shared" si="17"/>
        <v>35.083131809630117</v>
      </c>
    </row>
    <row r="77" spans="1:21" x14ac:dyDescent="0.2">
      <c r="A77" s="25">
        <v>43255</v>
      </c>
      <c r="B77" s="3">
        <v>0.1173611111111111</v>
      </c>
      <c r="D77" s="27">
        <v>2</v>
      </c>
      <c r="E77" s="2">
        <v>12</v>
      </c>
      <c r="F77" s="2">
        <v>145</v>
      </c>
      <c r="G77" s="2">
        <v>1</v>
      </c>
      <c r="H77" s="2">
        <v>1524</v>
      </c>
      <c r="I77" s="5">
        <v>2.0209600000000001</v>
      </c>
      <c r="J77" s="5">
        <v>2.0209600000000001</v>
      </c>
      <c r="K77" s="5">
        <v>2.0209600000000001</v>
      </c>
      <c r="S77" s="4">
        <f t="shared" si="21"/>
        <v>2.0209600000000001</v>
      </c>
      <c r="T77" s="4">
        <f t="shared" si="13"/>
        <v>1.01048</v>
      </c>
      <c r="U77" s="7">
        <f t="shared" si="17"/>
        <v>35.41288566985596</v>
      </c>
    </row>
    <row r="78" spans="1:21" x14ac:dyDescent="0.2">
      <c r="S78" s="4" t="e">
        <f t="shared" ref="S78:S85" si="22">AVERAGE(I78:R78)</f>
        <v>#DIV/0!</v>
      </c>
      <c r="T78" s="4" t="str">
        <f t="shared" ref="T78:T85" si="23">IF(ISBLANK(I78)," ",S78/2)</f>
        <v xml:space="preserve"> </v>
      </c>
      <c r="U78" s="7" t="str">
        <f t="shared" ref="U78:U85" si="24">IF(ISBLANK(I78)," ",($Y$10+$Y$11*T78^(1/2)+$Y$12*T78+$Y$13*T78^(3/2)+$Y$14*T78^2+$Y$15*T78^(5/2))+(($Y$4-15)/(1+$Y$24*($Y$4-15)))*($Y$18+$Y$19*T78^(1/2)+$Y$20*T78+$Y$21*T78^(3/2)+$Y$22*T78^2+$Y$23*T78^(5/2)))</f>
        <v xml:space="preserve"> </v>
      </c>
    </row>
    <row r="79" spans="1:21" x14ac:dyDescent="0.2">
      <c r="A79" s="25">
        <v>43255</v>
      </c>
      <c r="B79" s="3">
        <v>0.12152777777777778</v>
      </c>
      <c r="E79" s="2">
        <v>159</v>
      </c>
      <c r="I79" s="5">
        <v>1.9999400000000001</v>
      </c>
      <c r="J79" s="5">
        <v>1.99996</v>
      </c>
      <c r="K79" s="5">
        <v>1.99993</v>
      </c>
      <c r="L79" s="6">
        <v>1.99996</v>
      </c>
      <c r="M79" s="5">
        <v>1.99993</v>
      </c>
      <c r="S79" s="4">
        <f t="shared" si="22"/>
        <v>1.9999439999999999</v>
      </c>
      <c r="T79" s="4">
        <f t="shared" si="23"/>
        <v>0.99997199999999997</v>
      </c>
      <c r="U79" s="7">
        <f t="shared" si="24"/>
        <v>34.9988979118705</v>
      </c>
    </row>
    <row r="80" spans="1:21" x14ac:dyDescent="0.2">
      <c r="S80" s="4" t="e">
        <f t="shared" si="22"/>
        <v>#DIV/0!</v>
      </c>
      <c r="T80" s="4" t="str">
        <f t="shared" si="23"/>
        <v xml:space="preserve"> </v>
      </c>
      <c r="U80" s="7" t="str">
        <f t="shared" si="24"/>
        <v xml:space="preserve"> </v>
      </c>
    </row>
    <row r="81" spans="1:21" x14ac:dyDescent="0.2">
      <c r="S81" s="4" t="e">
        <f t="shared" si="22"/>
        <v>#DIV/0!</v>
      </c>
      <c r="T81" s="4" t="str">
        <f t="shared" si="23"/>
        <v xml:space="preserve"> </v>
      </c>
      <c r="U81" s="7" t="str">
        <f t="shared" si="24"/>
        <v xml:space="preserve"> </v>
      </c>
    </row>
    <row r="82" spans="1:21" x14ac:dyDescent="0.2">
      <c r="S82" s="4" t="e">
        <f t="shared" si="22"/>
        <v>#DIV/0!</v>
      </c>
      <c r="T82" s="4" t="str">
        <f t="shared" si="23"/>
        <v xml:space="preserve"> </v>
      </c>
      <c r="U82" s="7" t="str">
        <f t="shared" si="24"/>
        <v xml:space="preserve"> </v>
      </c>
    </row>
    <row r="83" spans="1:21" x14ac:dyDescent="0.2">
      <c r="A83" s="25">
        <v>43257</v>
      </c>
      <c r="B83" s="17">
        <v>0.47916666666666669</v>
      </c>
      <c r="C83" s="18">
        <v>20.9</v>
      </c>
      <c r="D83" s="28"/>
      <c r="E83" s="2">
        <v>155</v>
      </c>
      <c r="I83" s="19">
        <v>1.99932</v>
      </c>
      <c r="J83" s="19">
        <v>1.99936</v>
      </c>
      <c r="K83" s="19">
        <v>1.9993799999999999</v>
      </c>
      <c r="L83" s="19">
        <v>1.9994000000000001</v>
      </c>
      <c r="M83" s="19">
        <v>1.9994000000000001</v>
      </c>
      <c r="N83" s="19">
        <v>1.99942</v>
      </c>
      <c r="O83" s="19">
        <v>1.9993799999999999</v>
      </c>
      <c r="S83" s="4">
        <f t="shared" si="22"/>
        <v>1.9993800000000002</v>
      </c>
      <c r="T83" s="4">
        <f t="shared" si="23"/>
        <v>0.99969000000000008</v>
      </c>
      <c r="U83" s="7">
        <f t="shared" si="24"/>
        <v>34.987798619511693</v>
      </c>
    </row>
    <row r="84" spans="1:21" x14ac:dyDescent="0.2">
      <c r="A84" s="25">
        <v>43257</v>
      </c>
      <c r="B84" s="3">
        <v>0.48541666666666666</v>
      </c>
      <c r="C84" s="8">
        <v>23.5</v>
      </c>
      <c r="E84" s="2">
        <v>159</v>
      </c>
      <c r="I84" s="5">
        <v>1.99966</v>
      </c>
      <c r="J84" s="5">
        <v>1.9996400000000001</v>
      </c>
      <c r="K84" s="5">
        <v>1.9996400000000001</v>
      </c>
      <c r="S84" s="4">
        <f t="shared" si="22"/>
        <v>1.9996466666666668</v>
      </c>
      <c r="T84" s="4">
        <f t="shared" si="23"/>
        <v>0.9998233333333334</v>
      </c>
      <c r="U84" s="7">
        <f t="shared" si="24"/>
        <v>34.993046441697686</v>
      </c>
    </row>
    <row r="85" spans="1:21" x14ac:dyDescent="0.2">
      <c r="S85" s="4" t="e">
        <f t="shared" si="22"/>
        <v>#DIV/0!</v>
      </c>
      <c r="T85" s="4" t="str">
        <f t="shared" si="23"/>
        <v xml:space="preserve"> </v>
      </c>
      <c r="U85" s="7" t="str">
        <f t="shared" si="24"/>
        <v xml:space="preserve"> </v>
      </c>
    </row>
    <row r="86" spans="1:21" x14ac:dyDescent="0.2">
      <c r="A86" s="25">
        <v>43257</v>
      </c>
      <c r="B86" s="3">
        <v>0.48958333333333331</v>
      </c>
      <c r="C86" s="8">
        <v>24.3</v>
      </c>
      <c r="D86" s="27">
        <v>4</v>
      </c>
      <c r="E86" s="2">
        <v>1</v>
      </c>
      <c r="F86" s="2">
        <v>4244</v>
      </c>
      <c r="G86" s="2">
        <v>1</v>
      </c>
      <c r="H86" s="2">
        <v>1701</v>
      </c>
      <c r="I86" s="5">
        <v>1.9861800000000001</v>
      </c>
      <c r="J86" s="5">
        <v>1.9861599999999999</v>
      </c>
      <c r="K86" s="5">
        <v>1.9861500000000001</v>
      </c>
      <c r="L86" s="6">
        <v>1.9861500000000001</v>
      </c>
      <c r="S86" s="4">
        <f t="shared" ref="S86:S119" si="25">AVERAGE(I86:R86)</f>
        <v>1.9861600000000001</v>
      </c>
      <c r="T86" s="4">
        <f t="shared" ref="T86:T120" si="26">IF(ISBLANK(I86)," ",S86/2)</f>
        <v>0.99308000000000007</v>
      </c>
      <c r="U86" s="7">
        <f t="shared" si="17"/>
        <v>34.727795671067852</v>
      </c>
    </row>
    <row r="87" spans="1:21" x14ac:dyDescent="0.2">
      <c r="A87" s="26">
        <v>43257</v>
      </c>
      <c r="B87" s="3">
        <v>0.49305555555555558</v>
      </c>
      <c r="C87" s="8">
        <v>24.7</v>
      </c>
      <c r="D87" s="27">
        <v>4</v>
      </c>
      <c r="E87" s="2">
        <v>2</v>
      </c>
      <c r="F87" s="2">
        <v>4215</v>
      </c>
      <c r="G87" s="2">
        <v>1</v>
      </c>
      <c r="H87" s="2">
        <v>1702</v>
      </c>
      <c r="I87" s="5">
        <v>1.9863999999999999</v>
      </c>
      <c r="J87" s="5">
        <v>1.9863999999999999</v>
      </c>
      <c r="K87" s="5">
        <v>1.9863999999999999</v>
      </c>
      <c r="S87" s="4">
        <f t="shared" si="25"/>
        <v>1.9863999999999999</v>
      </c>
      <c r="T87" s="4">
        <f t="shared" si="26"/>
        <v>0.99319999999999997</v>
      </c>
      <c r="U87" s="7">
        <f t="shared" si="17"/>
        <v>34.732513087508011</v>
      </c>
    </row>
    <row r="88" spans="1:21" x14ac:dyDescent="0.2">
      <c r="A88" s="26">
        <v>43257</v>
      </c>
      <c r="B88" s="3">
        <v>0.49583333333333335</v>
      </c>
      <c r="C88" s="8">
        <v>23.7</v>
      </c>
      <c r="D88" s="27">
        <v>4</v>
      </c>
      <c r="E88" s="2">
        <v>3</v>
      </c>
      <c r="F88" s="2">
        <v>3826</v>
      </c>
      <c r="G88" s="2">
        <v>1</v>
      </c>
      <c r="H88" s="2">
        <v>1703</v>
      </c>
      <c r="I88" s="5">
        <v>1.9871300000000001</v>
      </c>
      <c r="J88" s="5">
        <v>1.98715</v>
      </c>
      <c r="K88" s="5">
        <v>1.9871300000000001</v>
      </c>
      <c r="S88" s="4">
        <f t="shared" si="25"/>
        <v>1.987136666666667</v>
      </c>
      <c r="T88" s="4">
        <f t="shared" si="26"/>
        <v>0.9935683333333335</v>
      </c>
      <c r="U88" s="7">
        <f t="shared" si="17"/>
        <v>34.746993572275642</v>
      </c>
    </row>
    <row r="89" spans="1:21" x14ac:dyDescent="0.2">
      <c r="A89" s="26">
        <v>43257</v>
      </c>
      <c r="B89" s="3">
        <v>0.4993055555555555</v>
      </c>
      <c r="C89" s="8">
        <v>22.3</v>
      </c>
      <c r="D89" s="27">
        <v>4</v>
      </c>
      <c r="E89" s="2">
        <v>4</v>
      </c>
      <c r="F89" s="2">
        <v>3000</v>
      </c>
      <c r="G89" s="2">
        <v>1</v>
      </c>
      <c r="H89" s="2">
        <v>1704</v>
      </c>
      <c r="I89" s="5">
        <v>1.9903599999999999</v>
      </c>
      <c r="J89" s="5">
        <v>1.99037</v>
      </c>
      <c r="K89" s="5">
        <v>1.99037</v>
      </c>
      <c r="S89" s="4">
        <f t="shared" si="25"/>
        <v>1.9903666666666666</v>
      </c>
      <c r="T89" s="4">
        <f t="shared" si="26"/>
        <v>0.99518333333333331</v>
      </c>
      <c r="U89" s="7">
        <f t="shared" si="17"/>
        <v>34.810496273153795</v>
      </c>
    </row>
    <row r="90" spans="1:21" x14ac:dyDescent="0.2">
      <c r="A90" s="26">
        <v>43257</v>
      </c>
      <c r="B90" s="3">
        <v>0.50208333333333333</v>
      </c>
      <c r="C90" s="8">
        <v>21.9</v>
      </c>
      <c r="D90" s="27">
        <v>4</v>
      </c>
      <c r="E90" s="2">
        <v>5</v>
      </c>
      <c r="F90" s="2">
        <v>2510</v>
      </c>
      <c r="G90" s="2">
        <v>1</v>
      </c>
      <c r="H90" s="2">
        <v>1705</v>
      </c>
      <c r="I90" s="5">
        <v>1.99024</v>
      </c>
      <c r="J90" s="5">
        <v>1.9902599999999999</v>
      </c>
      <c r="K90" s="5">
        <v>1.9902500000000001</v>
      </c>
      <c r="S90" s="4">
        <f t="shared" si="25"/>
        <v>1.9902500000000003</v>
      </c>
      <c r="T90" s="4">
        <f t="shared" si="26"/>
        <v>0.99512500000000015</v>
      </c>
      <c r="U90" s="7">
        <f t="shared" si="17"/>
        <v>34.808202252347407</v>
      </c>
    </row>
    <row r="91" spans="1:21" x14ac:dyDescent="0.2">
      <c r="A91" s="26">
        <v>43257</v>
      </c>
      <c r="B91" s="3">
        <v>0.50624999999999998</v>
      </c>
      <c r="C91" s="8">
        <v>23.9</v>
      </c>
      <c r="D91" s="27">
        <v>4</v>
      </c>
      <c r="E91" s="2">
        <v>6</v>
      </c>
      <c r="F91" s="2">
        <v>2005</v>
      </c>
      <c r="G91" s="2">
        <v>1</v>
      </c>
      <c r="H91" s="2">
        <v>1706</v>
      </c>
      <c r="I91" s="5">
        <v>1.98672</v>
      </c>
      <c r="J91" s="5">
        <v>1.98672</v>
      </c>
      <c r="K91" s="5">
        <v>1.9867300000000001</v>
      </c>
      <c r="S91" s="4">
        <f t="shared" si="25"/>
        <v>1.9867233333333332</v>
      </c>
      <c r="T91" s="4">
        <f t="shared" si="26"/>
        <v>0.99336166666666659</v>
      </c>
      <c r="U91" s="7">
        <f t="shared" si="17"/>
        <v>34.738868657053615</v>
      </c>
    </row>
    <row r="92" spans="1:21" x14ac:dyDescent="0.2">
      <c r="A92" s="26">
        <v>43257</v>
      </c>
      <c r="B92" s="3">
        <v>0.50902777777777775</v>
      </c>
      <c r="C92" s="8">
        <v>24.3</v>
      </c>
      <c r="D92" s="27">
        <v>4</v>
      </c>
      <c r="E92" s="2">
        <v>7</v>
      </c>
      <c r="F92" s="2">
        <v>1504</v>
      </c>
      <c r="G92" s="2">
        <v>1</v>
      </c>
      <c r="H92" s="2">
        <v>1707</v>
      </c>
      <c r="I92" s="5">
        <v>1.9779199999999999</v>
      </c>
      <c r="J92" s="5">
        <v>1.9779199999999999</v>
      </c>
      <c r="K92" s="5">
        <v>1.9779100000000001</v>
      </c>
      <c r="S92" s="4">
        <f t="shared" si="25"/>
        <v>1.9779166666666665</v>
      </c>
      <c r="T92" s="4">
        <f t="shared" si="26"/>
        <v>0.98895833333333327</v>
      </c>
      <c r="U92" s="7">
        <f t="shared" si="17"/>
        <v>34.565827448551929</v>
      </c>
    </row>
    <row r="93" spans="1:21" x14ac:dyDescent="0.2">
      <c r="A93" s="26">
        <v>43257</v>
      </c>
      <c r="B93" s="3">
        <v>0.51250000000000007</v>
      </c>
      <c r="C93" s="8">
        <v>24.2</v>
      </c>
      <c r="D93" s="27">
        <v>4</v>
      </c>
      <c r="E93" s="2">
        <v>9</v>
      </c>
      <c r="F93" s="2">
        <v>1004</v>
      </c>
      <c r="G93" s="2">
        <v>1</v>
      </c>
      <c r="H93" s="2">
        <v>1708</v>
      </c>
      <c r="I93" s="5">
        <v>1.97228</v>
      </c>
      <c r="J93" s="5">
        <v>1.97227</v>
      </c>
      <c r="K93" s="5">
        <v>1.97227</v>
      </c>
      <c r="S93" s="4">
        <f t="shared" si="25"/>
        <v>1.9722733333333331</v>
      </c>
      <c r="T93" s="4">
        <f t="shared" si="26"/>
        <v>0.98613666666666655</v>
      </c>
      <c r="U93" s="7">
        <f t="shared" si="17"/>
        <v>34.455014447466226</v>
      </c>
    </row>
    <row r="94" spans="1:21" x14ac:dyDescent="0.2">
      <c r="A94" s="26">
        <v>43257</v>
      </c>
      <c r="B94" s="3">
        <v>0.51597222222222217</v>
      </c>
      <c r="C94" s="8">
        <v>22.2</v>
      </c>
      <c r="D94" s="27">
        <v>4</v>
      </c>
      <c r="E94" s="2">
        <v>-9</v>
      </c>
      <c r="F94" s="2">
        <v>1004</v>
      </c>
      <c r="G94" s="2">
        <v>1</v>
      </c>
      <c r="H94" s="2">
        <v>1709</v>
      </c>
      <c r="I94" s="5">
        <v>1.97245</v>
      </c>
      <c r="J94" s="5">
        <v>1.9724200000000001</v>
      </c>
      <c r="K94" s="5">
        <v>1.97241</v>
      </c>
      <c r="L94" s="6">
        <v>1.97241</v>
      </c>
      <c r="S94" s="4">
        <f t="shared" si="25"/>
        <v>1.9724225</v>
      </c>
      <c r="T94" s="4">
        <f t="shared" si="26"/>
        <v>0.98621124999999998</v>
      </c>
      <c r="U94" s="7">
        <f t="shared" si="17"/>
        <v>34.457942771580505</v>
      </c>
    </row>
    <row r="95" spans="1:21" x14ac:dyDescent="0.2">
      <c r="A95" s="26">
        <v>43257</v>
      </c>
      <c r="B95" s="3">
        <v>0.51944444444444449</v>
      </c>
      <c r="C95" s="8">
        <v>21.3</v>
      </c>
      <c r="D95" s="27">
        <v>4</v>
      </c>
      <c r="E95" s="2">
        <v>10</v>
      </c>
      <c r="F95" s="2">
        <v>502</v>
      </c>
      <c r="G95" s="2">
        <v>1</v>
      </c>
      <c r="H95" s="2">
        <v>1710</v>
      </c>
      <c r="I95" s="5">
        <v>2.0058099999999999</v>
      </c>
      <c r="J95" s="5">
        <v>2.0057999999999998</v>
      </c>
      <c r="K95" s="5">
        <v>2.0057999999999998</v>
      </c>
      <c r="S95" s="4">
        <f t="shared" si="25"/>
        <v>2.0058033333333332</v>
      </c>
      <c r="T95" s="4">
        <f t="shared" si="26"/>
        <v>1.0029016666666666</v>
      </c>
      <c r="U95" s="7">
        <f t="shared" si="17"/>
        <v>35.114240538820404</v>
      </c>
    </row>
    <row r="96" spans="1:21" x14ac:dyDescent="0.2">
      <c r="A96" s="26">
        <v>43257</v>
      </c>
      <c r="B96" s="3">
        <v>0.5229166666666667</v>
      </c>
      <c r="C96" s="8">
        <v>21.1</v>
      </c>
      <c r="D96" s="27">
        <v>4</v>
      </c>
      <c r="E96" s="2">
        <v>11</v>
      </c>
      <c r="F96" s="2">
        <v>199</v>
      </c>
      <c r="G96" s="2">
        <v>1</v>
      </c>
      <c r="H96" s="2">
        <v>1711</v>
      </c>
      <c r="I96" s="5">
        <v>2.0288499999999998</v>
      </c>
      <c r="J96" s="5">
        <v>2.0288400000000002</v>
      </c>
      <c r="K96" s="5">
        <v>2.0288300000000001</v>
      </c>
      <c r="S96" s="4">
        <f t="shared" si="25"/>
        <v>2.0288400000000002</v>
      </c>
      <c r="T96" s="4">
        <f t="shared" si="26"/>
        <v>1.0144200000000001</v>
      </c>
      <c r="U96" s="7">
        <f t="shared" si="17"/>
        <v>35.568312840903801</v>
      </c>
    </row>
    <row r="97" spans="1:21" x14ac:dyDescent="0.2">
      <c r="A97" s="26">
        <v>43257</v>
      </c>
      <c r="B97" s="3">
        <v>0.52569444444444446</v>
      </c>
      <c r="C97" s="8">
        <v>22.2</v>
      </c>
      <c r="D97" s="27">
        <v>4</v>
      </c>
      <c r="E97" s="2">
        <v>12</v>
      </c>
      <c r="F97" s="2">
        <v>98</v>
      </c>
      <c r="G97" s="2">
        <v>1</v>
      </c>
      <c r="H97" s="2">
        <v>1712</v>
      </c>
      <c r="I97" s="5">
        <v>2.0315300000000001</v>
      </c>
      <c r="J97" s="5">
        <v>2.0315400000000001</v>
      </c>
      <c r="K97" s="5">
        <v>2.0315300000000001</v>
      </c>
      <c r="S97" s="4">
        <f t="shared" si="25"/>
        <v>2.0315333333333334</v>
      </c>
      <c r="T97" s="4">
        <f t="shared" si="26"/>
        <v>1.0157666666666667</v>
      </c>
      <c r="U97" s="7">
        <f t="shared" si="17"/>
        <v>35.621462038138219</v>
      </c>
    </row>
    <row r="98" spans="1:21" x14ac:dyDescent="0.2">
      <c r="T98" s="4" t="str">
        <f t="shared" si="26"/>
        <v xml:space="preserve"> </v>
      </c>
      <c r="U98" s="7" t="str">
        <f>IF(ISBLANK(I98)," ",($Y$10+$Y$11*T98^(1/2)+$Y$12*T98+$Y$13*T98^(3/2)+$Y$14*T98^2+$Y$15*T98^(5/2))+(($Y$4-15)/(1+$Y$24*($Y$4-15)))*($Y$18+$Y$19*T98^(1/2)+$Y$20*T98+$Y$21*T98^(3/2)+$Y$22*T98^2+$Y$23*T98^(5/2)))</f>
        <v xml:space="preserve"> </v>
      </c>
    </row>
    <row r="99" spans="1:21" x14ac:dyDescent="0.2">
      <c r="T99" s="4" t="str">
        <f t="shared" si="26"/>
        <v xml:space="preserve"> </v>
      </c>
      <c r="U99" s="7" t="str">
        <f t="shared" si="17"/>
        <v xml:space="preserve"> </v>
      </c>
    </row>
    <row r="100" spans="1:21" x14ac:dyDescent="0.2">
      <c r="T100" s="4" t="str">
        <f t="shared" si="26"/>
        <v xml:space="preserve"> </v>
      </c>
      <c r="U100" s="7" t="str">
        <f t="shared" si="17"/>
        <v xml:space="preserve"> </v>
      </c>
    </row>
    <row r="101" spans="1:21" x14ac:dyDescent="0.2">
      <c r="A101" s="25">
        <v>43257</v>
      </c>
      <c r="B101" s="3">
        <v>0.53055555555555556</v>
      </c>
      <c r="C101" s="8">
        <v>23.7</v>
      </c>
      <c r="D101" s="27">
        <v>5</v>
      </c>
      <c r="E101" s="2">
        <v>1</v>
      </c>
      <c r="F101" s="2">
        <v>3997</v>
      </c>
      <c r="G101" s="2">
        <v>1</v>
      </c>
      <c r="H101" s="2">
        <v>1713</v>
      </c>
      <c r="I101" s="5">
        <v>1.98624</v>
      </c>
      <c r="J101" s="5">
        <v>1.9862299999999999</v>
      </c>
      <c r="K101" s="5">
        <v>1.9862</v>
      </c>
      <c r="L101" s="6">
        <v>1.9862</v>
      </c>
      <c r="M101" s="5">
        <v>1.9861899999999999</v>
      </c>
      <c r="N101" s="5">
        <v>1.9862</v>
      </c>
      <c r="S101" s="4">
        <f t="shared" si="25"/>
        <v>1.98621</v>
      </c>
      <c r="T101" s="4">
        <f t="shared" si="26"/>
        <v>0.99310500000000002</v>
      </c>
      <c r="U101" s="7">
        <f t="shared" si="17"/>
        <v>34.728778457747417</v>
      </c>
    </row>
    <row r="102" spans="1:21" x14ac:dyDescent="0.2">
      <c r="A102" s="26">
        <v>43257</v>
      </c>
      <c r="B102" s="3">
        <v>0.53541666666666665</v>
      </c>
      <c r="C102" s="8">
        <v>24.8</v>
      </c>
      <c r="D102" s="27">
        <v>5</v>
      </c>
      <c r="E102" s="2">
        <v>2</v>
      </c>
      <c r="F102" s="2">
        <v>3671</v>
      </c>
      <c r="G102" s="2">
        <v>1</v>
      </c>
      <c r="H102" s="2">
        <v>1714</v>
      </c>
      <c r="I102" s="5">
        <v>1.9881</v>
      </c>
      <c r="J102" s="5">
        <v>1.9880800000000001</v>
      </c>
      <c r="K102" s="5">
        <v>1.9880800000000001</v>
      </c>
      <c r="S102" s="4">
        <f t="shared" si="25"/>
        <v>1.9880866666666668</v>
      </c>
      <c r="T102" s="4">
        <f t="shared" si="26"/>
        <v>0.99404333333333339</v>
      </c>
      <c r="U102" s="7">
        <f t="shared" si="17"/>
        <v>34.765668919402678</v>
      </c>
    </row>
    <row r="103" spans="1:21" x14ac:dyDescent="0.2">
      <c r="A103" s="26">
        <v>43257</v>
      </c>
      <c r="B103" s="3">
        <v>0.53888888888888886</v>
      </c>
      <c r="C103" s="8">
        <v>23.5</v>
      </c>
      <c r="D103" s="27">
        <v>5</v>
      </c>
      <c r="E103" s="2">
        <v>3</v>
      </c>
      <c r="F103" s="2">
        <v>3208</v>
      </c>
      <c r="G103" s="2">
        <v>1</v>
      </c>
      <c r="H103" s="2">
        <v>1715</v>
      </c>
      <c r="I103" s="5">
        <v>1.9899100000000001</v>
      </c>
      <c r="J103" s="5">
        <v>1.9899100000000001</v>
      </c>
      <c r="K103" s="5">
        <v>1.9898800000000001</v>
      </c>
      <c r="L103" s="6">
        <v>1.9898800000000001</v>
      </c>
      <c r="M103" s="5">
        <v>1.9898899999999999</v>
      </c>
      <c r="S103" s="4">
        <f t="shared" si="25"/>
        <v>1.9898940000000003</v>
      </c>
      <c r="T103" s="4">
        <f t="shared" si="26"/>
        <v>0.99494700000000014</v>
      </c>
      <c r="U103" s="7">
        <f t="shared" si="17"/>
        <v>34.801202360698497</v>
      </c>
    </row>
    <row r="104" spans="1:21" x14ac:dyDescent="0.2">
      <c r="A104" s="26">
        <v>43257</v>
      </c>
      <c r="B104" s="3">
        <v>0.54236111111111118</v>
      </c>
      <c r="C104" s="8">
        <v>21.9</v>
      </c>
      <c r="D104" s="27">
        <v>5</v>
      </c>
      <c r="E104" s="2">
        <v>4</v>
      </c>
      <c r="F104" s="2">
        <v>2776</v>
      </c>
      <c r="G104" s="2">
        <v>1</v>
      </c>
      <c r="H104" s="2">
        <v>1716</v>
      </c>
      <c r="I104" s="5">
        <v>1.9905299999999999</v>
      </c>
      <c r="J104" s="5">
        <v>1.9904999999999999</v>
      </c>
      <c r="K104" s="5">
        <v>1.99047</v>
      </c>
      <c r="L104" s="6">
        <v>1.99047</v>
      </c>
      <c r="M104" s="5">
        <v>1.9904599999999999</v>
      </c>
      <c r="N104" s="5">
        <v>1.9904500000000001</v>
      </c>
      <c r="S104" s="4">
        <f t="shared" si="25"/>
        <v>1.9904799999999998</v>
      </c>
      <c r="T104" s="4">
        <f t="shared" si="26"/>
        <v>0.9952399999999999</v>
      </c>
      <c r="U104" s="7">
        <f t="shared" si="17"/>
        <v>34.812724773587469</v>
      </c>
    </row>
    <row r="105" spans="1:21" x14ac:dyDescent="0.2">
      <c r="A105" s="26">
        <v>43257</v>
      </c>
      <c r="B105" s="3">
        <v>0.54722222222222217</v>
      </c>
      <c r="C105" s="8">
        <v>20.9</v>
      </c>
      <c r="D105" s="27">
        <v>5</v>
      </c>
      <c r="E105" s="2">
        <v>5</v>
      </c>
      <c r="F105" s="2">
        <v>2174</v>
      </c>
      <c r="G105" s="2">
        <v>1</v>
      </c>
      <c r="H105" s="2">
        <v>1717</v>
      </c>
      <c r="I105" s="5">
        <v>1.98854</v>
      </c>
      <c r="J105" s="5">
        <v>1.9885200000000001</v>
      </c>
      <c r="K105" s="5">
        <v>1.98851</v>
      </c>
      <c r="S105" s="4">
        <f t="shared" si="25"/>
        <v>1.9885233333333332</v>
      </c>
      <c r="T105" s="4">
        <f t="shared" si="26"/>
        <v>0.9942616666666666</v>
      </c>
      <c r="U105" s="7">
        <f t="shared" si="17"/>
        <v>34.774253562474037</v>
      </c>
    </row>
    <row r="106" spans="1:21" x14ac:dyDescent="0.2">
      <c r="A106" s="26">
        <v>43257</v>
      </c>
      <c r="B106" s="3">
        <v>0.55069444444444449</v>
      </c>
      <c r="C106" s="8">
        <v>20.3</v>
      </c>
      <c r="D106" s="27">
        <v>5</v>
      </c>
      <c r="E106" s="2">
        <v>-5</v>
      </c>
      <c r="F106" s="2">
        <v>2174</v>
      </c>
      <c r="G106" s="2">
        <v>1</v>
      </c>
      <c r="H106" s="2">
        <v>1718</v>
      </c>
      <c r="I106" s="5">
        <v>1.98858</v>
      </c>
      <c r="J106" s="5">
        <v>1.98858</v>
      </c>
      <c r="K106" s="5">
        <v>1.9885699999999999</v>
      </c>
      <c r="S106" s="4">
        <f t="shared" si="25"/>
        <v>1.9885766666666667</v>
      </c>
      <c r="T106" s="4">
        <f t="shared" si="26"/>
        <v>0.99428833333333333</v>
      </c>
      <c r="U106" s="7">
        <f t="shared" si="17"/>
        <v>34.7753020916373</v>
      </c>
    </row>
    <row r="107" spans="1:21" x14ac:dyDescent="0.2">
      <c r="A107" s="26">
        <v>43257</v>
      </c>
      <c r="B107" s="3">
        <v>0.5541666666666667</v>
      </c>
      <c r="C107" s="8">
        <v>20.100000000000001</v>
      </c>
      <c r="D107" s="27">
        <v>5</v>
      </c>
      <c r="E107" s="2">
        <v>6</v>
      </c>
      <c r="F107" s="2">
        <v>1675</v>
      </c>
      <c r="G107" s="2">
        <v>1</v>
      </c>
      <c r="H107" s="2">
        <v>1719</v>
      </c>
      <c r="I107" s="5">
        <v>1.9797800000000001</v>
      </c>
      <c r="J107" s="5">
        <v>1.9797800000000001</v>
      </c>
      <c r="K107" s="5">
        <v>1.97977</v>
      </c>
      <c r="S107" s="4">
        <f t="shared" si="25"/>
        <v>1.9797766666666667</v>
      </c>
      <c r="T107" s="4">
        <f t="shared" si="26"/>
        <v>0.98988833333333337</v>
      </c>
      <c r="U107" s="7">
        <f t="shared" si="17"/>
        <v>34.602362937652686</v>
      </c>
    </row>
    <row r="108" spans="1:21" x14ac:dyDescent="0.2">
      <c r="A108" s="26">
        <v>43257</v>
      </c>
      <c r="B108" s="3">
        <v>0.55763888888888891</v>
      </c>
      <c r="C108" s="8">
        <v>21.5</v>
      </c>
      <c r="D108" s="27">
        <v>5</v>
      </c>
      <c r="E108" s="2">
        <v>7</v>
      </c>
      <c r="F108" s="2">
        <v>1425</v>
      </c>
      <c r="G108" s="2">
        <v>1</v>
      </c>
      <c r="H108" s="2">
        <v>1720</v>
      </c>
      <c r="I108" s="5">
        <v>1.9736899999999999</v>
      </c>
      <c r="J108" s="5">
        <v>1.9736800000000001</v>
      </c>
      <c r="K108" s="5">
        <v>1.97367</v>
      </c>
      <c r="S108" s="4">
        <f t="shared" si="25"/>
        <v>1.9736800000000001</v>
      </c>
      <c r="T108" s="4">
        <f t="shared" si="26"/>
        <v>0.98684000000000005</v>
      </c>
      <c r="U108" s="7">
        <f t="shared" si="17"/>
        <v>34.482630601634852</v>
      </c>
    </row>
    <row r="109" spans="1:21" x14ac:dyDescent="0.2">
      <c r="A109" s="26">
        <v>43257</v>
      </c>
      <c r="B109" s="3">
        <v>0.56041666666666667</v>
      </c>
      <c r="C109" s="8">
        <v>22.8</v>
      </c>
      <c r="D109" s="27">
        <v>5</v>
      </c>
      <c r="E109" s="2">
        <v>9</v>
      </c>
      <c r="F109" s="2">
        <v>1175</v>
      </c>
      <c r="G109" s="2">
        <v>1</v>
      </c>
      <c r="H109" s="2">
        <v>1721</v>
      </c>
      <c r="I109" s="5">
        <v>1.9739599999999999</v>
      </c>
      <c r="J109" s="5">
        <v>1.9739599999999999</v>
      </c>
      <c r="K109" s="5">
        <v>1.9739500000000001</v>
      </c>
      <c r="S109" s="4">
        <f t="shared" si="25"/>
        <v>1.9739566666666668</v>
      </c>
      <c r="T109" s="4">
        <f t="shared" si="26"/>
        <v>0.9869783333333334</v>
      </c>
      <c r="U109" s="7">
        <f t="shared" si="17"/>
        <v>34.488062627455221</v>
      </c>
    </row>
    <row r="110" spans="1:21" x14ac:dyDescent="0.2">
      <c r="A110" s="26">
        <v>43257</v>
      </c>
      <c r="B110" s="3">
        <v>0.56319444444444444</v>
      </c>
      <c r="C110" s="8">
        <v>21.1</v>
      </c>
      <c r="D110" s="27">
        <v>5</v>
      </c>
      <c r="E110" s="2">
        <v>10</v>
      </c>
      <c r="F110" s="2">
        <v>675</v>
      </c>
      <c r="G110" s="2">
        <v>1</v>
      </c>
      <c r="H110" s="2">
        <v>1722</v>
      </c>
      <c r="I110" s="5">
        <v>1.9976400000000001</v>
      </c>
      <c r="J110" s="5">
        <v>1.99762</v>
      </c>
      <c r="K110" s="5">
        <v>1.9976400000000001</v>
      </c>
      <c r="S110" s="4">
        <f t="shared" si="25"/>
        <v>1.9976333333333336</v>
      </c>
      <c r="T110" s="4">
        <f t="shared" si="26"/>
        <v>0.9988166666666668</v>
      </c>
      <c r="U110" s="7">
        <f t="shared" si="17"/>
        <v>34.95342849698357</v>
      </c>
    </row>
    <row r="111" spans="1:21" x14ac:dyDescent="0.2">
      <c r="A111" s="26">
        <v>43257</v>
      </c>
      <c r="B111" s="3">
        <v>0.56666666666666665</v>
      </c>
      <c r="C111" s="8">
        <v>20.399999999999999</v>
      </c>
      <c r="D111" s="27">
        <v>5</v>
      </c>
      <c r="E111" s="2">
        <v>11</v>
      </c>
      <c r="F111" s="2">
        <v>475</v>
      </c>
      <c r="G111" s="2">
        <v>1</v>
      </c>
      <c r="H111" s="2">
        <v>1723</v>
      </c>
      <c r="I111" s="5">
        <v>2.0138500000000001</v>
      </c>
      <c r="J111" s="5">
        <v>2.0137700000000001</v>
      </c>
      <c r="K111" s="5">
        <v>2.0137399999999999</v>
      </c>
      <c r="L111" s="6">
        <v>2.0137499999999999</v>
      </c>
      <c r="M111" s="5">
        <v>2.0137399999999999</v>
      </c>
      <c r="S111" s="4">
        <f t="shared" si="25"/>
        <v>2.0137700000000001</v>
      </c>
      <c r="T111" s="4">
        <f t="shared" si="26"/>
        <v>1.006885</v>
      </c>
      <c r="U111" s="7">
        <f t="shared" si="17"/>
        <v>35.271164094382421</v>
      </c>
    </row>
    <row r="112" spans="1:21" x14ac:dyDescent="0.2">
      <c r="A112" s="26">
        <v>43257</v>
      </c>
      <c r="B112" s="3">
        <v>0.5708333333333333</v>
      </c>
      <c r="C112" s="8">
        <v>20.3</v>
      </c>
      <c r="D112" s="27">
        <v>5</v>
      </c>
      <c r="E112" s="2">
        <v>12</v>
      </c>
      <c r="F112" s="2">
        <v>375</v>
      </c>
      <c r="G112" s="2">
        <v>1</v>
      </c>
      <c r="H112" s="2">
        <v>1724</v>
      </c>
      <c r="I112" s="5">
        <v>2.0201899999999999</v>
      </c>
      <c r="J112" s="5">
        <v>2.0201600000000002</v>
      </c>
      <c r="K112" s="5">
        <v>2.0201600000000002</v>
      </c>
      <c r="S112" s="4">
        <f t="shared" si="25"/>
        <v>2.0201700000000002</v>
      </c>
      <c r="T112" s="4">
        <f t="shared" si="26"/>
        <v>1.0100850000000001</v>
      </c>
      <c r="U112" s="7">
        <f t="shared" si="17"/>
        <v>35.397309563238274</v>
      </c>
    </row>
    <row r="113" spans="1:22" x14ac:dyDescent="0.2">
      <c r="T113" s="4" t="str">
        <f t="shared" si="26"/>
        <v xml:space="preserve"> </v>
      </c>
      <c r="U113" s="7" t="str">
        <f>IF(ISBLANK(I113)," ",($Y$10+$Y$11*T113^(1/2)+$Y$12*T113+$Y$13*T113^(3/2)+$Y$14*T113^2+$Y$15*T113^(5/2))+(($Y$4-15)/(1+$Y$24*($Y$4-15)))*($Y$18+$Y$19*T113^(1/2)+$Y$20*T113+$Y$21*T113^(3/2)+$Y$22*T113^2+$Y$23*T113^(5/2)))</f>
        <v xml:space="preserve"> </v>
      </c>
    </row>
    <row r="114" spans="1:22" x14ac:dyDescent="0.2">
      <c r="T114" s="4" t="str">
        <f t="shared" si="26"/>
        <v xml:space="preserve"> </v>
      </c>
      <c r="U114" s="7" t="str">
        <f t="shared" ref="U114:U120" si="27">IF(ISBLANK(I114)," ",($Y$10+$Y$11*T114^(1/2)+$Y$12*T114+$Y$13*T114^(3/2)+$Y$14*T114^2+$Y$15*T114^(5/2))+(($Y$4-15)/(1+$Y$24*($Y$4-15)))*($Y$18+$Y$19*T114^(1/2)+$Y$20*T114+$Y$21*T114^(3/2)+$Y$22*T114^2+$Y$23*T114^(5/2)))</f>
        <v xml:space="preserve"> </v>
      </c>
    </row>
    <row r="115" spans="1:22" x14ac:dyDescent="0.2">
      <c r="T115" s="4" t="str">
        <f t="shared" si="26"/>
        <v xml:space="preserve"> </v>
      </c>
      <c r="U115" s="7" t="str">
        <f t="shared" si="27"/>
        <v xml:space="preserve"> </v>
      </c>
    </row>
    <row r="116" spans="1:22" x14ac:dyDescent="0.2">
      <c r="A116" s="26">
        <v>43257</v>
      </c>
      <c r="B116" s="3">
        <v>0.57500000000000007</v>
      </c>
      <c r="C116" s="8">
        <v>19.2</v>
      </c>
      <c r="D116" s="27">
        <v>3</v>
      </c>
      <c r="E116" s="2">
        <v>1</v>
      </c>
      <c r="F116" s="2">
        <v>4198</v>
      </c>
      <c r="G116" s="2">
        <v>1</v>
      </c>
      <c r="H116" s="2">
        <v>1601</v>
      </c>
      <c r="I116" s="5">
        <v>1.9865900000000001</v>
      </c>
      <c r="J116" s="5">
        <v>1.98661</v>
      </c>
      <c r="K116" s="5">
        <v>1.98661</v>
      </c>
      <c r="S116" s="4">
        <f t="shared" si="25"/>
        <v>1.9866033333333333</v>
      </c>
      <c r="T116" s="4">
        <f t="shared" si="26"/>
        <v>0.99330166666666664</v>
      </c>
      <c r="U116" s="7">
        <f t="shared" si="27"/>
        <v>34.736509867369136</v>
      </c>
    </row>
    <row r="117" spans="1:22" x14ac:dyDescent="0.2">
      <c r="A117" s="26">
        <v>43257</v>
      </c>
      <c r="B117" s="3">
        <v>0.57847222222222217</v>
      </c>
      <c r="C117" s="8">
        <v>21.2</v>
      </c>
      <c r="D117" s="27">
        <v>3</v>
      </c>
      <c r="E117" s="2">
        <v>2</v>
      </c>
      <c r="F117" s="2">
        <v>3988</v>
      </c>
      <c r="G117" s="2">
        <v>1</v>
      </c>
      <c r="H117" s="2">
        <v>1602</v>
      </c>
      <c r="I117" s="5">
        <v>1.98699</v>
      </c>
      <c r="J117" s="5">
        <v>1.98698</v>
      </c>
      <c r="K117" s="5">
        <v>1.9869699999999999</v>
      </c>
      <c r="S117" s="4">
        <f t="shared" si="25"/>
        <v>1.98698</v>
      </c>
      <c r="T117" s="4">
        <f t="shared" si="26"/>
        <v>0.99348999999999998</v>
      </c>
      <c r="U117" s="7">
        <f t="shared" si="27"/>
        <v>34.743913931706722</v>
      </c>
    </row>
    <row r="118" spans="1:22" x14ac:dyDescent="0.2">
      <c r="A118" s="26">
        <v>43257</v>
      </c>
      <c r="B118" s="3">
        <v>0.58124999999999993</v>
      </c>
      <c r="C118" s="8">
        <v>22.6</v>
      </c>
      <c r="D118" s="27">
        <v>3</v>
      </c>
      <c r="E118" s="2">
        <v>-2</v>
      </c>
      <c r="F118" s="2">
        <v>3988</v>
      </c>
      <c r="G118" s="2">
        <v>1</v>
      </c>
      <c r="H118" s="2">
        <v>1603</v>
      </c>
      <c r="I118" s="5">
        <v>1.9872399999999999</v>
      </c>
      <c r="J118" s="5">
        <v>1.9872300000000001</v>
      </c>
      <c r="K118" s="5">
        <v>1.9872000000000001</v>
      </c>
      <c r="S118" s="4">
        <f t="shared" si="25"/>
        <v>1.9872233333333333</v>
      </c>
      <c r="T118" s="4">
        <f t="shared" si="26"/>
        <v>0.99361166666666667</v>
      </c>
      <c r="U118" s="7">
        <f t="shared" si="27"/>
        <v>34.748697221902134</v>
      </c>
    </row>
    <row r="119" spans="1:22" x14ac:dyDescent="0.2">
      <c r="A119" s="26">
        <v>43257</v>
      </c>
      <c r="B119" s="3">
        <v>0.58680555555555558</v>
      </c>
      <c r="C119" s="8">
        <v>21.7</v>
      </c>
      <c r="D119" s="27">
        <v>3</v>
      </c>
      <c r="E119" s="2">
        <v>3</v>
      </c>
      <c r="F119" s="2">
        <v>3505</v>
      </c>
      <c r="G119" s="2">
        <v>1</v>
      </c>
      <c r="H119" s="2">
        <v>1604</v>
      </c>
      <c r="I119" s="5">
        <v>1.9887900000000001</v>
      </c>
      <c r="J119" s="5">
        <v>1.98878</v>
      </c>
      <c r="K119" s="5">
        <v>1.98878</v>
      </c>
      <c r="S119" s="4">
        <f t="shared" si="25"/>
        <v>1.9887833333333333</v>
      </c>
      <c r="T119" s="4">
        <f t="shared" si="26"/>
        <v>0.99439166666666667</v>
      </c>
      <c r="U119" s="7">
        <f t="shared" si="27"/>
        <v>34.779365189721794</v>
      </c>
    </row>
    <row r="120" spans="1:22" x14ac:dyDescent="0.2">
      <c r="T120" s="4" t="str">
        <f t="shared" si="26"/>
        <v xml:space="preserve"> </v>
      </c>
      <c r="U120" s="7" t="str">
        <f t="shared" si="27"/>
        <v xml:space="preserve"> </v>
      </c>
    </row>
    <row r="121" spans="1:22" x14ac:dyDescent="0.2">
      <c r="A121" s="26">
        <v>43257</v>
      </c>
      <c r="B121" s="3">
        <v>0.58958333333333335</v>
      </c>
      <c r="C121" s="8">
        <v>20.9</v>
      </c>
      <c r="E121" s="2">
        <v>159</v>
      </c>
      <c r="I121" s="5">
        <v>1.99977</v>
      </c>
      <c r="J121" s="5">
        <v>1.9997799999999999</v>
      </c>
      <c r="K121" s="5">
        <v>1.9997799999999999</v>
      </c>
      <c r="U121" s="7"/>
    </row>
    <row r="125" spans="1:22" x14ac:dyDescent="0.2">
      <c r="A125" s="26">
        <v>43262</v>
      </c>
      <c r="E125" s="2">
        <v>155</v>
      </c>
      <c r="I125" s="5">
        <v>1.9993399999999999</v>
      </c>
      <c r="J125" s="5">
        <v>1.99935</v>
      </c>
      <c r="K125" s="5">
        <v>1.9993700000000001</v>
      </c>
      <c r="L125" s="6">
        <v>1.9993700000000001</v>
      </c>
      <c r="M125" s="5">
        <v>1.9993700000000001</v>
      </c>
      <c r="T125" s="4" t="str">
        <f>IF(ISBLANK(S125)," ",S125/2)</f>
        <v xml:space="preserve"> </v>
      </c>
      <c r="U125" s="7"/>
    </row>
    <row r="126" spans="1:22" x14ac:dyDescent="0.2">
      <c r="A126" s="26">
        <v>43262</v>
      </c>
      <c r="B126" s="3">
        <v>0.57916666666666672</v>
      </c>
      <c r="C126" s="8">
        <v>22</v>
      </c>
      <c r="E126" s="2">
        <v>159</v>
      </c>
      <c r="I126" s="5">
        <v>1.99953</v>
      </c>
      <c r="J126" s="5">
        <v>1.9995400000000001</v>
      </c>
      <c r="K126" s="5">
        <v>1.9995400000000001</v>
      </c>
    </row>
    <row r="128" spans="1:22" x14ac:dyDescent="0.2">
      <c r="A128" s="26">
        <v>43262</v>
      </c>
      <c r="D128" s="27">
        <v>8</v>
      </c>
      <c r="E128" s="2">
        <v>1</v>
      </c>
      <c r="F128" s="2">
        <v>3470</v>
      </c>
      <c r="G128" s="2">
        <v>1</v>
      </c>
      <c r="H128" s="2">
        <v>1419</v>
      </c>
      <c r="I128" s="5">
        <v>1.9883999999999999</v>
      </c>
      <c r="J128" s="5">
        <v>1.9883900000000001</v>
      </c>
      <c r="K128" s="5">
        <v>1.9883999999999999</v>
      </c>
      <c r="S128" s="4">
        <f t="shared" ref="S128:S191" si="28">AVERAGE(I128:R128)</f>
        <v>1.9883966666666666</v>
      </c>
      <c r="T128" s="4">
        <f t="shared" ref="T128:T191" si="29">IF(ISBLANK(I128)," ",S128/2)</f>
        <v>0.9941983333333333</v>
      </c>
      <c r="U128" s="7">
        <f t="shared" ref="U128:U191" si="30">IF(ISBLANK(I128)," ",($Y$10+$Y$11*T128^(1/2)+$Y$12*T128+$Y$13*T128^(3/2)+$Y$14*T128^2+$Y$15*T128^(5/2))+(($Y$4-15)/(1+$Y$24*($Y$4-15)))*($Y$18+$Y$19*T128^(1/2)+$Y$20*T128+$Y$21*T128^(3/2)+$Y$22*T128^2+$Y$23*T128^(5/2)))</f>
        <v>34.771763325899066</v>
      </c>
      <c r="V128" s="2" t="s">
        <v>59</v>
      </c>
    </row>
    <row r="129" spans="1:22" x14ac:dyDescent="0.2">
      <c r="A129" s="26">
        <v>43262</v>
      </c>
      <c r="C129" s="8">
        <v>20.2</v>
      </c>
      <c r="D129" s="27">
        <v>8</v>
      </c>
      <c r="E129" s="2">
        <v>2</v>
      </c>
      <c r="F129" s="2">
        <v>3001</v>
      </c>
      <c r="G129" s="2">
        <v>1</v>
      </c>
      <c r="H129" s="2">
        <v>1420</v>
      </c>
      <c r="I129" s="5">
        <v>1.9903900000000001</v>
      </c>
      <c r="J129" s="5">
        <v>1.9938</v>
      </c>
      <c r="K129" s="5">
        <v>1.9939</v>
      </c>
      <c r="S129" s="4">
        <f t="shared" si="28"/>
        <v>1.9926966666666666</v>
      </c>
      <c r="T129" s="4">
        <f t="shared" si="29"/>
        <v>0.99634833333333328</v>
      </c>
      <c r="U129" s="7">
        <f t="shared" si="30"/>
        <v>34.856316193035987</v>
      </c>
      <c r="V129" s="2" t="s">
        <v>59</v>
      </c>
    </row>
    <row r="130" spans="1:22" x14ac:dyDescent="0.2">
      <c r="A130" s="26">
        <v>43262</v>
      </c>
      <c r="C130" s="8">
        <v>21.5</v>
      </c>
      <c r="D130" s="27">
        <v>8</v>
      </c>
      <c r="E130" s="2">
        <v>3</v>
      </c>
      <c r="F130" s="2">
        <v>2512</v>
      </c>
      <c r="G130" s="2">
        <v>1</v>
      </c>
      <c r="H130" s="2">
        <v>1421</v>
      </c>
      <c r="I130" s="5">
        <v>1.9993000000000001</v>
      </c>
      <c r="J130" s="5">
        <v>1.9993000000000001</v>
      </c>
      <c r="K130" s="5">
        <v>1.9993000000000001</v>
      </c>
      <c r="S130" s="4">
        <f t="shared" si="28"/>
        <v>1.9993000000000001</v>
      </c>
      <c r="T130" s="4">
        <f t="shared" si="29"/>
        <v>0.99965000000000004</v>
      </c>
      <c r="U130" s="7">
        <f t="shared" si="30"/>
        <v>34.986224297404085</v>
      </c>
      <c r="V130" s="2" t="s">
        <v>59</v>
      </c>
    </row>
    <row r="131" spans="1:22" x14ac:dyDescent="0.2">
      <c r="A131" s="26">
        <v>43262</v>
      </c>
      <c r="C131" s="8">
        <v>23.4</v>
      </c>
      <c r="D131" s="27">
        <v>8</v>
      </c>
      <c r="E131" s="2">
        <v>4</v>
      </c>
      <c r="F131" s="2">
        <v>2000</v>
      </c>
      <c r="G131" s="2">
        <v>1</v>
      </c>
      <c r="H131" s="2">
        <v>1422</v>
      </c>
      <c r="I131" s="5">
        <v>1.9861500000000001</v>
      </c>
      <c r="J131" s="5">
        <v>1.98617</v>
      </c>
      <c r="K131" s="5">
        <v>1.9861500000000001</v>
      </c>
      <c r="S131" s="4">
        <f t="shared" si="28"/>
        <v>1.9861566666666668</v>
      </c>
      <c r="T131" s="4">
        <f t="shared" si="29"/>
        <v>0.9930783333333334</v>
      </c>
      <c r="U131" s="7">
        <f t="shared" si="30"/>
        <v>34.727730152113303</v>
      </c>
    </row>
    <row r="132" spans="1:22" x14ac:dyDescent="0.2">
      <c r="A132" s="26">
        <v>43262</v>
      </c>
      <c r="C132" s="8">
        <v>24.4</v>
      </c>
      <c r="D132" s="27">
        <v>8</v>
      </c>
      <c r="E132" s="2">
        <v>5</v>
      </c>
      <c r="F132" s="2">
        <v>1720</v>
      </c>
      <c r="G132" s="2">
        <v>1</v>
      </c>
      <c r="H132" s="2">
        <v>1423</v>
      </c>
      <c r="I132" s="5">
        <v>1.98261</v>
      </c>
      <c r="J132" s="5">
        <v>1.98262</v>
      </c>
      <c r="K132" s="5">
        <v>1.98264</v>
      </c>
      <c r="L132" s="6">
        <v>1.98264</v>
      </c>
      <c r="S132" s="4">
        <f t="shared" si="28"/>
        <v>1.9826275</v>
      </c>
      <c r="T132" s="4">
        <f t="shared" si="29"/>
        <v>0.99131374999999999</v>
      </c>
      <c r="U132" s="7">
        <f t="shared" si="30"/>
        <v>34.658372998599276</v>
      </c>
    </row>
    <row r="133" spans="1:22" x14ac:dyDescent="0.2">
      <c r="A133" s="26">
        <v>43262</v>
      </c>
      <c r="C133" s="8">
        <v>25.1</v>
      </c>
      <c r="D133" s="27">
        <v>8</v>
      </c>
      <c r="E133" s="2">
        <v>-5</v>
      </c>
      <c r="F133" s="2">
        <v>1720</v>
      </c>
      <c r="G133" s="2">
        <v>1</v>
      </c>
      <c r="H133" s="2">
        <v>1424</v>
      </c>
      <c r="I133" s="5">
        <v>1.9826900000000001</v>
      </c>
      <c r="J133" s="5">
        <v>1.98268</v>
      </c>
      <c r="K133" s="5">
        <v>1.98268</v>
      </c>
      <c r="S133" s="4">
        <f t="shared" si="28"/>
        <v>1.9826833333333334</v>
      </c>
      <c r="T133" s="4">
        <f t="shared" si="29"/>
        <v>0.99134166666666668</v>
      </c>
      <c r="U133" s="7">
        <f t="shared" si="30"/>
        <v>34.659470094701767</v>
      </c>
    </row>
    <row r="134" spans="1:22" x14ac:dyDescent="0.2">
      <c r="A134" s="26">
        <v>43262</v>
      </c>
      <c r="C134" s="8">
        <v>23</v>
      </c>
      <c r="D134" s="27">
        <v>8</v>
      </c>
      <c r="E134" s="2">
        <v>6</v>
      </c>
      <c r="F134" s="2">
        <v>1504</v>
      </c>
      <c r="G134" s="2">
        <v>1</v>
      </c>
      <c r="H134" s="2">
        <v>1413</v>
      </c>
      <c r="I134" s="5">
        <v>1.9783999999999999</v>
      </c>
      <c r="J134" s="5">
        <v>1.9783900000000001</v>
      </c>
      <c r="K134" s="5">
        <v>1.9783999999999999</v>
      </c>
      <c r="S134" s="4">
        <f t="shared" si="28"/>
        <v>1.9783966666666666</v>
      </c>
      <c r="T134" s="4">
        <f t="shared" si="29"/>
        <v>0.98919833333333329</v>
      </c>
      <c r="U134" s="7">
        <f t="shared" si="30"/>
        <v>34.57525537518363</v>
      </c>
    </row>
    <row r="135" spans="1:22" x14ac:dyDescent="0.2">
      <c r="A135" s="26">
        <v>43262</v>
      </c>
      <c r="C135" s="8">
        <v>24.1</v>
      </c>
      <c r="D135" s="27">
        <v>8</v>
      </c>
      <c r="E135" s="2">
        <v>7</v>
      </c>
      <c r="F135" s="2">
        <v>999</v>
      </c>
      <c r="G135" s="2">
        <v>1</v>
      </c>
      <c r="H135" s="2">
        <v>1414</v>
      </c>
      <c r="I135" s="5">
        <v>1.97482</v>
      </c>
      <c r="J135" s="5">
        <v>1.97481</v>
      </c>
      <c r="K135" s="5">
        <v>1.97478</v>
      </c>
      <c r="L135" s="6">
        <v>1.97479</v>
      </c>
      <c r="M135" s="5">
        <v>1.97478</v>
      </c>
      <c r="S135" s="4">
        <f t="shared" si="28"/>
        <v>1.974796</v>
      </c>
      <c r="T135" s="4">
        <f t="shared" si="29"/>
        <v>0.987398</v>
      </c>
      <c r="U135" s="7">
        <f t="shared" si="30"/>
        <v>34.504542783728859</v>
      </c>
    </row>
    <row r="136" spans="1:22" x14ac:dyDescent="0.2">
      <c r="A136" s="26">
        <v>43262</v>
      </c>
      <c r="C136" s="8">
        <v>25.2</v>
      </c>
      <c r="D136" s="27">
        <v>8</v>
      </c>
      <c r="E136" s="2">
        <v>9</v>
      </c>
      <c r="F136" s="2">
        <v>750</v>
      </c>
      <c r="G136" s="2">
        <v>1</v>
      </c>
      <c r="H136" s="2">
        <v>1415</v>
      </c>
      <c r="I136" s="5">
        <v>1.99047</v>
      </c>
      <c r="J136" s="5">
        <v>1.99048</v>
      </c>
      <c r="K136" s="5">
        <v>1.9904999999999999</v>
      </c>
      <c r="L136" s="6">
        <v>1.9904999999999999</v>
      </c>
      <c r="S136" s="4">
        <f t="shared" si="28"/>
        <v>1.9904875</v>
      </c>
      <c r="T136" s="4">
        <f t="shared" si="29"/>
        <v>0.99524374999999998</v>
      </c>
      <c r="U136" s="7">
        <f t="shared" si="30"/>
        <v>34.812872248683249</v>
      </c>
    </row>
    <row r="137" spans="1:22" x14ac:dyDescent="0.2">
      <c r="A137" s="26">
        <v>43262</v>
      </c>
      <c r="C137" s="8">
        <v>23.1</v>
      </c>
      <c r="D137" s="27">
        <v>8</v>
      </c>
      <c r="E137" s="2">
        <v>10</v>
      </c>
      <c r="F137" s="2">
        <v>400</v>
      </c>
      <c r="G137" s="2">
        <v>1</v>
      </c>
      <c r="H137" s="2">
        <v>1416</v>
      </c>
      <c r="I137" s="5">
        <v>2.0181499999999999</v>
      </c>
      <c r="J137" s="5">
        <v>2.0181200000000001</v>
      </c>
      <c r="K137" s="5">
        <v>2.0181300000000002</v>
      </c>
      <c r="L137" s="6">
        <v>2.0181200000000001</v>
      </c>
      <c r="S137" s="4">
        <f t="shared" si="28"/>
        <v>2.0181300000000002</v>
      </c>
      <c r="T137" s="4">
        <f t="shared" si="29"/>
        <v>1.0090650000000001</v>
      </c>
      <c r="U137" s="7">
        <f t="shared" si="30"/>
        <v>35.357092825796848</v>
      </c>
    </row>
    <row r="138" spans="1:22" x14ac:dyDescent="0.2">
      <c r="A138" s="26">
        <v>43262</v>
      </c>
      <c r="C138" s="8">
        <v>24.2</v>
      </c>
      <c r="D138" s="27">
        <v>8</v>
      </c>
      <c r="E138" s="2">
        <v>11</v>
      </c>
      <c r="F138" s="2">
        <v>251</v>
      </c>
      <c r="G138" s="2">
        <v>1</v>
      </c>
      <c r="H138" s="2">
        <v>1417</v>
      </c>
      <c r="I138" s="5">
        <v>2.0287199999999999</v>
      </c>
      <c r="J138" s="5">
        <v>2.0287099999999998</v>
      </c>
      <c r="K138" s="5">
        <v>2.0287000000000002</v>
      </c>
      <c r="S138" s="4">
        <f t="shared" si="28"/>
        <v>2.0287100000000002</v>
      </c>
      <c r="T138" s="4">
        <f t="shared" si="29"/>
        <v>1.0143550000000001</v>
      </c>
      <c r="U138" s="7">
        <f t="shared" si="30"/>
        <v>35.565747795872781</v>
      </c>
    </row>
    <row r="139" spans="1:22" x14ac:dyDescent="0.2">
      <c r="A139" s="26">
        <v>43262</v>
      </c>
      <c r="C139" s="8">
        <v>25</v>
      </c>
      <c r="D139" s="27">
        <v>8</v>
      </c>
      <c r="E139" s="2">
        <v>12</v>
      </c>
      <c r="F139" s="2">
        <v>97</v>
      </c>
      <c r="G139" s="2">
        <v>1</v>
      </c>
      <c r="H139" s="2">
        <v>1418</v>
      </c>
      <c r="I139" s="5">
        <v>2.0328499999999998</v>
      </c>
      <c r="J139" s="5">
        <v>2.0328300000000001</v>
      </c>
      <c r="K139" s="5">
        <v>2.0328499999999998</v>
      </c>
      <c r="S139" s="4">
        <f t="shared" si="28"/>
        <v>2.0328433333333336</v>
      </c>
      <c r="T139" s="4">
        <f t="shared" si="29"/>
        <v>1.0164216666666668</v>
      </c>
      <c r="U139" s="7">
        <f t="shared" si="30"/>
        <v>35.647317709405101</v>
      </c>
    </row>
    <row r="140" spans="1:22" x14ac:dyDescent="0.2">
      <c r="S140" s="4" t="e">
        <f t="shared" si="28"/>
        <v>#DIV/0!</v>
      </c>
      <c r="T140" s="4" t="str">
        <f t="shared" si="29"/>
        <v xml:space="preserve"> </v>
      </c>
      <c r="U140" s="7" t="str">
        <f t="shared" si="30"/>
        <v xml:space="preserve"> </v>
      </c>
    </row>
    <row r="141" spans="1:22" x14ac:dyDescent="0.2">
      <c r="S141" s="4" t="e">
        <f t="shared" si="28"/>
        <v>#DIV/0!</v>
      </c>
      <c r="T141" s="4" t="str">
        <f t="shared" si="29"/>
        <v xml:space="preserve"> </v>
      </c>
      <c r="U141" s="7" t="str">
        <f t="shared" si="30"/>
        <v xml:space="preserve"> </v>
      </c>
    </row>
    <row r="142" spans="1:22" x14ac:dyDescent="0.2">
      <c r="S142" s="4" t="e">
        <f t="shared" si="28"/>
        <v>#DIV/0!</v>
      </c>
      <c r="T142" s="4" t="str">
        <f t="shared" si="29"/>
        <v xml:space="preserve"> </v>
      </c>
      <c r="U142" s="7" t="str">
        <f t="shared" si="30"/>
        <v xml:space="preserve"> </v>
      </c>
    </row>
    <row r="143" spans="1:22" x14ac:dyDescent="0.2">
      <c r="A143" s="26">
        <v>43262</v>
      </c>
      <c r="B143" s="3">
        <v>0.66319444444444442</v>
      </c>
      <c r="C143" s="8">
        <v>23</v>
      </c>
      <c r="D143" s="27">
        <v>9</v>
      </c>
      <c r="E143" s="2">
        <v>1</v>
      </c>
      <c r="F143" s="2">
        <v>3458</v>
      </c>
      <c r="G143" s="2">
        <v>1</v>
      </c>
      <c r="H143" s="2">
        <v>1407</v>
      </c>
      <c r="I143" s="5">
        <v>1.9887900000000001</v>
      </c>
      <c r="J143" s="5">
        <v>1.9887699999999999</v>
      </c>
      <c r="K143" s="5">
        <v>1.9887699999999999</v>
      </c>
      <c r="S143" s="4">
        <f t="shared" si="28"/>
        <v>1.9887766666666666</v>
      </c>
      <c r="T143" s="4">
        <f t="shared" si="29"/>
        <v>0.99438833333333332</v>
      </c>
      <c r="U143" s="7">
        <f t="shared" si="30"/>
        <v>34.779234120861091</v>
      </c>
    </row>
    <row r="144" spans="1:22" x14ac:dyDescent="0.2">
      <c r="A144" s="26">
        <v>43262</v>
      </c>
      <c r="C144" s="8">
        <v>26</v>
      </c>
      <c r="D144" s="27">
        <v>9</v>
      </c>
      <c r="E144" s="2">
        <v>2</v>
      </c>
      <c r="F144" s="2">
        <v>2975</v>
      </c>
      <c r="G144" s="2">
        <v>1</v>
      </c>
      <c r="H144" s="2">
        <v>1408</v>
      </c>
      <c r="I144" s="5">
        <v>1.9906200000000001</v>
      </c>
      <c r="J144" s="5">
        <v>1.99061</v>
      </c>
      <c r="K144" s="5">
        <v>1.9906200000000001</v>
      </c>
      <c r="S144" s="4">
        <f t="shared" si="28"/>
        <v>1.9906166666666667</v>
      </c>
      <c r="T144" s="4">
        <f t="shared" si="29"/>
        <v>0.99530833333333335</v>
      </c>
      <c r="U144" s="7">
        <f t="shared" si="30"/>
        <v>34.815412113184344</v>
      </c>
    </row>
    <row r="145" spans="1:22" x14ac:dyDescent="0.2">
      <c r="A145" s="26">
        <v>43262</v>
      </c>
      <c r="C145" s="8">
        <v>25.7</v>
      </c>
      <c r="D145" s="27">
        <v>9</v>
      </c>
      <c r="E145" s="2">
        <v>-2</v>
      </c>
      <c r="F145" s="2">
        <v>2975</v>
      </c>
      <c r="G145" s="2">
        <v>1</v>
      </c>
      <c r="H145" s="2">
        <v>1409</v>
      </c>
      <c r="I145" s="5">
        <v>1.9906200000000001</v>
      </c>
      <c r="J145" s="5">
        <v>1.9906299999999999</v>
      </c>
      <c r="K145" s="5">
        <v>1.9906299999999999</v>
      </c>
      <c r="S145" s="4">
        <f t="shared" si="28"/>
        <v>1.9906266666666668</v>
      </c>
      <c r="T145" s="4">
        <f t="shared" si="29"/>
        <v>0.99531333333333338</v>
      </c>
      <c r="U145" s="7">
        <f t="shared" si="30"/>
        <v>34.815608749087552</v>
      </c>
    </row>
    <row r="146" spans="1:22" x14ac:dyDescent="0.2">
      <c r="A146" s="26">
        <v>43262</v>
      </c>
      <c r="D146" s="27">
        <v>9</v>
      </c>
      <c r="E146" s="2">
        <v>3</v>
      </c>
      <c r="F146" s="2">
        <v>2509</v>
      </c>
      <c r="G146" s="2">
        <v>1</v>
      </c>
      <c r="H146" s="2">
        <v>1410</v>
      </c>
      <c r="I146" s="5">
        <v>1.99013</v>
      </c>
      <c r="J146" s="5">
        <v>1.99013</v>
      </c>
      <c r="K146" s="5">
        <v>1.99014</v>
      </c>
      <c r="S146" s="4">
        <f t="shared" si="28"/>
        <v>1.9901333333333333</v>
      </c>
      <c r="T146" s="4">
        <f t="shared" si="29"/>
        <v>0.99506666666666665</v>
      </c>
      <c r="U146" s="7">
        <f t="shared" si="30"/>
        <v>34.805908255643104</v>
      </c>
      <c r="V146" s="2" t="s">
        <v>61</v>
      </c>
    </row>
    <row r="147" spans="1:22" x14ac:dyDescent="0.2">
      <c r="A147" s="26">
        <v>43262</v>
      </c>
      <c r="C147" s="8">
        <v>26.1</v>
      </c>
      <c r="D147" s="27">
        <v>9</v>
      </c>
      <c r="E147" s="2">
        <v>4</v>
      </c>
      <c r="F147" s="2">
        <v>2020</v>
      </c>
      <c r="G147" s="2">
        <v>1</v>
      </c>
      <c r="H147" s="2">
        <v>1411</v>
      </c>
      <c r="I147" s="5">
        <v>1.9864999999999999</v>
      </c>
      <c r="J147" s="5">
        <v>1.9864900000000001</v>
      </c>
      <c r="K147" s="5">
        <v>1.98651</v>
      </c>
      <c r="S147" s="4">
        <f t="shared" si="28"/>
        <v>1.9865000000000002</v>
      </c>
      <c r="T147" s="4">
        <f t="shared" si="29"/>
        <v>0.99325000000000008</v>
      </c>
      <c r="U147" s="7">
        <f t="shared" si="30"/>
        <v>34.734478707797926</v>
      </c>
    </row>
    <row r="148" spans="1:22" x14ac:dyDescent="0.2">
      <c r="A148" s="26">
        <v>43262</v>
      </c>
      <c r="C148" s="8">
        <v>23.2</v>
      </c>
      <c r="D148" s="27">
        <v>9</v>
      </c>
      <c r="E148" s="2">
        <v>5</v>
      </c>
      <c r="F148" s="2">
        <v>1782</v>
      </c>
      <c r="G148" s="2">
        <v>1</v>
      </c>
      <c r="H148" s="2">
        <v>1412</v>
      </c>
      <c r="I148" s="5">
        <v>1.9834799999999999</v>
      </c>
      <c r="J148" s="5">
        <v>1.9834799999999999</v>
      </c>
      <c r="K148" s="5">
        <v>1.98349</v>
      </c>
      <c r="S148" s="4">
        <f t="shared" si="28"/>
        <v>1.9834833333333333</v>
      </c>
      <c r="T148" s="4">
        <f t="shared" si="29"/>
        <v>0.99174166666666663</v>
      </c>
      <c r="U148" s="7">
        <f t="shared" si="30"/>
        <v>34.675190286973745</v>
      </c>
    </row>
    <row r="149" spans="1:22" x14ac:dyDescent="0.2">
      <c r="A149" s="26">
        <v>43262</v>
      </c>
      <c r="C149" s="8">
        <v>24.6</v>
      </c>
      <c r="D149" s="27">
        <v>9</v>
      </c>
      <c r="E149" s="2">
        <v>6</v>
      </c>
      <c r="F149" s="2">
        <v>1251</v>
      </c>
      <c r="G149" s="2">
        <v>1</v>
      </c>
      <c r="H149" s="2">
        <v>1401</v>
      </c>
      <c r="I149" s="5">
        <v>1.97298</v>
      </c>
      <c r="J149" s="5">
        <v>1.97299</v>
      </c>
      <c r="K149" s="5">
        <v>1.97298</v>
      </c>
      <c r="S149" s="4">
        <f t="shared" si="28"/>
        <v>1.9729833333333333</v>
      </c>
      <c r="T149" s="4">
        <f t="shared" si="29"/>
        <v>0.98649166666666666</v>
      </c>
      <c r="U149" s="7">
        <f t="shared" si="30"/>
        <v>34.46895296862251</v>
      </c>
    </row>
    <row r="150" spans="1:22" x14ac:dyDescent="0.2">
      <c r="A150" s="26">
        <v>43262</v>
      </c>
      <c r="C150" s="8">
        <v>25.3</v>
      </c>
      <c r="D150" s="27">
        <v>9</v>
      </c>
      <c r="E150" s="2">
        <v>7</v>
      </c>
      <c r="F150" s="2">
        <v>999</v>
      </c>
      <c r="G150" s="2">
        <v>1</v>
      </c>
      <c r="H150" s="2">
        <v>1402</v>
      </c>
      <c r="I150" s="5">
        <v>1.97648</v>
      </c>
      <c r="J150" s="5">
        <v>1.9764900000000001</v>
      </c>
      <c r="K150" s="5">
        <v>1.9764999999999999</v>
      </c>
      <c r="S150" s="4">
        <f t="shared" si="28"/>
        <v>1.9764900000000001</v>
      </c>
      <c r="T150" s="4">
        <f t="shared" si="29"/>
        <v>0.98824500000000004</v>
      </c>
      <c r="U150" s="7">
        <f t="shared" si="30"/>
        <v>34.537807964840503</v>
      </c>
    </row>
    <row r="151" spans="1:22" x14ac:dyDescent="0.2">
      <c r="A151" s="26">
        <v>43262</v>
      </c>
      <c r="C151" s="8">
        <v>26.3</v>
      </c>
      <c r="D151" s="27">
        <v>9</v>
      </c>
      <c r="E151" s="2">
        <v>9</v>
      </c>
      <c r="F151" s="2">
        <v>506</v>
      </c>
      <c r="G151" s="2">
        <v>1</v>
      </c>
      <c r="H151" s="2">
        <v>1403</v>
      </c>
      <c r="I151" s="5">
        <v>2.0095999999999998</v>
      </c>
      <c r="J151" s="5">
        <v>2.0095900000000002</v>
      </c>
      <c r="K151" s="5">
        <v>2.0095900000000002</v>
      </c>
      <c r="S151" s="4">
        <f t="shared" si="28"/>
        <v>2.0095933333333336</v>
      </c>
      <c r="T151" s="4">
        <f t="shared" si="29"/>
        <v>1.0047966666666668</v>
      </c>
      <c r="U151" s="7">
        <f t="shared" si="30"/>
        <v>35.18888012216415</v>
      </c>
    </row>
    <row r="152" spans="1:22" x14ac:dyDescent="0.2">
      <c r="A152" s="26">
        <v>43262</v>
      </c>
      <c r="C152" s="8">
        <v>26.3</v>
      </c>
      <c r="D152" s="27">
        <v>9</v>
      </c>
      <c r="E152" s="2">
        <v>10</v>
      </c>
      <c r="F152" s="2">
        <v>302</v>
      </c>
      <c r="G152" s="2">
        <v>1</v>
      </c>
      <c r="H152" s="2">
        <v>1404</v>
      </c>
      <c r="I152" s="5">
        <v>2.0252599999999998</v>
      </c>
      <c r="J152" s="5">
        <v>2.0252699999999999</v>
      </c>
      <c r="K152" s="5">
        <v>2.02528</v>
      </c>
      <c r="S152" s="4">
        <f t="shared" si="28"/>
        <v>2.0252700000000003</v>
      </c>
      <c r="T152" s="4">
        <f t="shared" si="29"/>
        <v>1.0126350000000002</v>
      </c>
      <c r="U152" s="7">
        <f t="shared" si="30"/>
        <v>35.497883620878518</v>
      </c>
    </row>
    <row r="153" spans="1:22" x14ac:dyDescent="0.2">
      <c r="A153" s="26">
        <v>43262</v>
      </c>
      <c r="C153" s="8">
        <v>24.1</v>
      </c>
      <c r="D153" s="27">
        <v>9</v>
      </c>
      <c r="E153" s="2">
        <v>11</v>
      </c>
      <c r="F153" s="2">
        <v>201</v>
      </c>
      <c r="G153" s="2">
        <v>1</v>
      </c>
      <c r="H153" s="2">
        <v>1405</v>
      </c>
      <c r="I153" s="5">
        <v>2.0298500000000002</v>
      </c>
      <c r="J153" s="5">
        <v>2.02983</v>
      </c>
      <c r="K153" s="5">
        <v>2.0298400000000001</v>
      </c>
      <c r="S153" s="4">
        <f t="shared" si="28"/>
        <v>2.0298400000000001</v>
      </c>
      <c r="T153" s="4">
        <f t="shared" si="29"/>
        <v>1.01492</v>
      </c>
      <c r="U153" s="7">
        <f t="shared" si="30"/>
        <v>35.588044956013547</v>
      </c>
    </row>
    <row r="154" spans="1:22" x14ac:dyDescent="0.2">
      <c r="A154" s="26">
        <v>43262</v>
      </c>
      <c r="C154" s="8">
        <v>25.6</v>
      </c>
      <c r="D154" s="27">
        <v>9</v>
      </c>
      <c r="E154" s="2">
        <v>12</v>
      </c>
      <c r="F154" s="2">
        <v>82</v>
      </c>
      <c r="G154" s="2">
        <v>1</v>
      </c>
      <c r="H154" s="2">
        <v>1406</v>
      </c>
      <c r="I154" s="5">
        <v>2.0337000000000001</v>
      </c>
      <c r="J154" s="5">
        <v>2.0337299999999998</v>
      </c>
      <c r="K154" s="5">
        <v>2.0337399999999999</v>
      </c>
      <c r="S154" s="4">
        <f t="shared" si="28"/>
        <v>2.0337233333333331</v>
      </c>
      <c r="T154" s="4">
        <f t="shared" si="29"/>
        <v>1.0168616666666666</v>
      </c>
      <c r="U154" s="7">
        <f t="shared" si="30"/>
        <v>35.664688109086825</v>
      </c>
    </row>
    <row r="155" spans="1:22" x14ac:dyDescent="0.2">
      <c r="S155" s="4" t="e">
        <f t="shared" si="28"/>
        <v>#DIV/0!</v>
      </c>
      <c r="T155" s="4" t="str">
        <f t="shared" si="29"/>
        <v xml:space="preserve"> </v>
      </c>
      <c r="U155" s="7" t="str">
        <f t="shared" si="30"/>
        <v xml:space="preserve"> </v>
      </c>
    </row>
    <row r="156" spans="1:22" x14ac:dyDescent="0.2">
      <c r="A156" s="26">
        <v>43262</v>
      </c>
      <c r="B156" s="3">
        <v>0.71111111111111114</v>
      </c>
      <c r="C156" s="8">
        <v>26.4</v>
      </c>
      <c r="E156" s="2">
        <v>159</v>
      </c>
      <c r="I156" s="5">
        <v>1.99969</v>
      </c>
      <c r="J156" s="5">
        <v>1.99969</v>
      </c>
      <c r="K156" s="5">
        <v>1.99969</v>
      </c>
      <c r="S156" s="4">
        <f t="shared" si="28"/>
        <v>1.99969</v>
      </c>
      <c r="T156" s="4">
        <f t="shared" si="29"/>
        <v>0.99984499999999998</v>
      </c>
      <c r="U156" s="7">
        <f t="shared" si="30"/>
        <v>34.993899224693394</v>
      </c>
    </row>
    <row r="157" spans="1:22" x14ac:dyDescent="0.2">
      <c r="S157" s="4" t="e">
        <f t="shared" si="28"/>
        <v>#DIV/0!</v>
      </c>
      <c r="T157" s="4" t="str">
        <f t="shared" si="29"/>
        <v xml:space="preserve"> </v>
      </c>
      <c r="U157" s="7" t="str">
        <f t="shared" si="30"/>
        <v xml:space="preserve"> </v>
      </c>
    </row>
    <row r="158" spans="1:22" x14ac:dyDescent="0.2">
      <c r="S158" s="4" t="e">
        <f t="shared" si="28"/>
        <v>#DIV/0!</v>
      </c>
      <c r="T158" s="4" t="str">
        <f t="shared" si="29"/>
        <v xml:space="preserve"> </v>
      </c>
      <c r="U158" s="7" t="str">
        <f t="shared" si="30"/>
        <v xml:space="preserve"> </v>
      </c>
    </row>
    <row r="159" spans="1:22" x14ac:dyDescent="0.2">
      <c r="S159" s="4" t="e">
        <f t="shared" si="28"/>
        <v>#DIV/0!</v>
      </c>
      <c r="T159" s="4" t="str">
        <f t="shared" si="29"/>
        <v xml:space="preserve"> </v>
      </c>
      <c r="U159" s="7" t="str">
        <f t="shared" si="30"/>
        <v xml:space="preserve"> </v>
      </c>
    </row>
    <row r="160" spans="1:22" x14ac:dyDescent="0.2">
      <c r="A160" s="26">
        <v>43262</v>
      </c>
      <c r="C160" s="8">
        <v>26.2</v>
      </c>
      <c r="D160" s="27">
        <v>10</v>
      </c>
      <c r="E160" s="2">
        <v>1</v>
      </c>
      <c r="F160" s="2">
        <v>3491</v>
      </c>
      <c r="G160" s="2">
        <v>1</v>
      </c>
      <c r="H160" s="2">
        <v>1510</v>
      </c>
      <c r="I160" s="5">
        <v>1.9883500000000001</v>
      </c>
      <c r="J160" s="5">
        <v>1.98837</v>
      </c>
      <c r="K160" s="5">
        <v>1.9883599999999999</v>
      </c>
      <c r="S160" s="4">
        <f t="shared" si="28"/>
        <v>1.9883600000000001</v>
      </c>
      <c r="T160" s="4">
        <f t="shared" si="29"/>
        <v>0.99418000000000006</v>
      </c>
      <c r="U160" s="7">
        <f t="shared" si="30"/>
        <v>34.771042473245913</v>
      </c>
    </row>
    <row r="161" spans="1:21" x14ac:dyDescent="0.2">
      <c r="A161" s="26">
        <v>43262</v>
      </c>
      <c r="C161" s="8">
        <v>24.5</v>
      </c>
      <c r="D161" s="27">
        <v>10</v>
      </c>
      <c r="E161" s="2">
        <v>-1</v>
      </c>
      <c r="F161" s="2">
        <v>3491</v>
      </c>
      <c r="G161" s="2">
        <v>1</v>
      </c>
      <c r="H161" s="2">
        <v>1511</v>
      </c>
      <c r="I161" s="5">
        <v>1.9883200000000001</v>
      </c>
      <c r="J161" s="5">
        <v>1.98834</v>
      </c>
      <c r="K161" s="5">
        <v>1.98834</v>
      </c>
      <c r="S161" s="4">
        <f t="shared" si="28"/>
        <v>1.9883333333333333</v>
      </c>
      <c r="T161" s="4">
        <f t="shared" si="29"/>
        <v>0.99416666666666664</v>
      </c>
      <c r="U161" s="7">
        <f t="shared" si="30"/>
        <v>34.770518218266282</v>
      </c>
    </row>
    <row r="162" spans="1:21" x14ac:dyDescent="0.2">
      <c r="A162" s="26">
        <v>43262</v>
      </c>
      <c r="C162" s="8">
        <v>23.5</v>
      </c>
      <c r="D162" s="27">
        <v>10</v>
      </c>
      <c r="E162" s="2">
        <v>2</v>
      </c>
      <c r="F162" s="2">
        <v>2987</v>
      </c>
      <c r="G162" s="2">
        <v>1</v>
      </c>
      <c r="H162" s="2">
        <v>1512</v>
      </c>
      <c r="I162" s="5">
        <v>1.99072</v>
      </c>
      <c r="J162" s="5">
        <v>1.99074</v>
      </c>
      <c r="K162" s="5">
        <v>1.99074</v>
      </c>
      <c r="S162" s="4">
        <f t="shared" si="28"/>
        <v>1.9907333333333332</v>
      </c>
      <c r="T162" s="4">
        <f t="shared" si="29"/>
        <v>0.99536666666666662</v>
      </c>
      <c r="U162" s="7">
        <f t="shared" si="30"/>
        <v>34.817706209739619</v>
      </c>
    </row>
    <row r="163" spans="1:21" x14ac:dyDescent="0.2">
      <c r="A163" s="26">
        <v>43262</v>
      </c>
      <c r="C163" s="8">
        <v>26.1</v>
      </c>
      <c r="D163" s="27">
        <v>10</v>
      </c>
      <c r="E163" s="2">
        <v>3</v>
      </c>
      <c r="F163" s="2">
        <v>2507</v>
      </c>
      <c r="G163" s="2">
        <v>1</v>
      </c>
      <c r="H163" s="2">
        <v>1509</v>
      </c>
      <c r="I163" s="5">
        <v>1.9901899999999999</v>
      </c>
      <c r="J163" s="5">
        <v>1.9902</v>
      </c>
      <c r="K163" s="5">
        <v>1.9901899999999999</v>
      </c>
      <c r="S163" s="4">
        <f t="shared" si="28"/>
        <v>1.9901933333333333</v>
      </c>
      <c r="T163" s="4">
        <f t="shared" si="29"/>
        <v>0.99509666666666663</v>
      </c>
      <c r="U163" s="7">
        <f t="shared" si="30"/>
        <v>34.807088022366443</v>
      </c>
    </row>
    <row r="164" spans="1:21" x14ac:dyDescent="0.2">
      <c r="A164" s="26">
        <v>43262</v>
      </c>
      <c r="C164" s="8">
        <v>23.4</v>
      </c>
      <c r="D164" s="27">
        <v>10</v>
      </c>
      <c r="E164" s="2">
        <v>4</v>
      </c>
      <c r="F164" s="2">
        <v>2235</v>
      </c>
      <c r="G164" s="2">
        <v>1</v>
      </c>
      <c r="H164" s="2">
        <v>1508</v>
      </c>
      <c r="I164" s="5">
        <v>1.9884599999999999</v>
      </c>
      <c r="J164" s="5">
        <v>1.9884500000000001</v>
      </c>
      <c r="K164" s="5">
        <v>1.9884500000000001</v>
      </c>
      <c r="S164" s="4">
        <f t="shared" si="28"/>
        <v>1.9884533333333334</v>
      </c>
      <c r="T164" s="4">
        <f t="shared" si="29"/>
        <v>0.9942266666666667</v>
      </c>
      <c r="U164" s="7">
        <f t="shared" si="30"/>
        <v>34.772877375591463</v>
      </c>
    </row>
    <row r="165" spans="1:21" x14ac:dyDescent="0.2">
      <c r="A165" s="26">
        <v>43262</v>
      </c>
      <c r="C165" s="8">
        <v>24.7</v>
      </c>
      <c r="D165" s="27">
        <v>10</v>
      </c>
      <c r="E165" s="2">
        <v>5</v>
      </c>
      <c r="F165" s="2">
        <v>2002</v>
      </c>
      <c r="G165" s="2">
        <v>1</v>
      </c>
      <c r="H165" s="2">
        <v>1507</v>
      </c>
      <c r="I165" s="5">
        <v>1.9864999999999999</v>
      </c>
      <c r="J165" s="5">
        <v>1.98651</v>
      </c>
      <c r="K165" s="5">
        <v>1.98651</v>
      </c>
      <c r="S165" s="4">
        <f t="shared" si="28"/>
        <v>1.9865066666666664</v>
      </c>
      <c r="T165" s="4">
        <f t="shared" si="29"/>
        <v>0.99325333333333321</v>
      </c>
      <c r="U165" s="7">
        <f t="shared" si="30"/>
        <v>34.734609749780255</v>
      </c>
    </row>
    <row r="166" spans="1:21" x14ac:dyDescent="0.2">
      <c r="A166" s="26">
        <v>43262</v>
      </c>
      <c r="C166" s="8">
        <v>25.9</v>
      </c>
      <c r="D166" s="27">
        <v>10</v>
      </c>
      <c r="E166" s="2">
        <v>6</v>
      </c>
      <c r="F166" s="2">
        <v>1562</v>
      </c>
      <c r="G166" s="2">
        <v>1</v>
      </c>
      <c r="H166" s="2">
        <v>1506</v>
      </c>
      <c r="I166" s="5">
        <v>1.9806299999999999</v>
      </c>
      <c r="J166" s="5">
        <v>1.98062</v>
      </c>
      <c r="K166" s="5">
        <v>1.98062</v>
      </c>
      <c r="S166" s="4">
        <f t="shared" si="28"/>
        <v>1.9806233333333332</v>
      </c>
      <c r="T166" s="4">
        <f t="shared" si="29"/>
        <v>0.99031166666666659</v>
      </c>
      <c r="U166" s="7">
        <f t="shared" si="30"/>
        <v>34.618995817181379</v>
      </c>
    </row>
    <row r="167" spans="1:21" x14ac:dyDescent="0.2">
      <c r="A167" s="26">
        <v>43262</v>
      </c>
      <c r="C167" s="8">
        <v>24.6</v>
      </c>
      <c r="D167" s="27">
        <v>10</v>
      </c>
      <c r="E167" s="2">
        <v>7</v>
      </c>
      <c r="F167" s="2">
        <v>1353</v>
      </c>
      <c r="G167" s="2">
        <v>1</v>
      </c>
      <c r="H167" s="2">
        <v>1505</v>
      </c>
      <c r="I167" s="5">
        <v>1.97688</v>
      </c>
      <c r="J167" s="5">
        <v>1.9768699999999999</v>
      </c>
      <c r="K167" s="5">
        <v>1.97688</v>
      </c>
      <c r="S167" s="4">
        <f t="shared" si="28"/>
        <v>1.9768766666666666</v>
      </c>
      <c r="T167" s="4">
        <f t="shared" si="29"/>
        <v>0.98843833333333331</v>
      </c>
      <c r="U167" s="7">
        <f t="shared" si="30"/>
        <v>34.545401674333498</v>
      </c>
    </row>
    <row r="168" spans="1:21" x14ac:dyDescent="0.2">
      <c r="A168" s="26">
        <v>43262</v>
      </c>
      <c r="C168" s="8">
        <v>23.6</v>
      </c>
      <c r="D168" s="27">
        <v>10</v>
      </c>
      <c r="E168" s="2">
        <v>9</v>
      </c>
      <c r="F168" s="2">
        <v>854</v>
      </c>
      <c r="G168" s="2">
        <v>1</v>
      </c>
      <c r="H168" s="2">
        <v>1504</v>
      </c>
      <c r="I168" s="5">
        <v>1.986</v>
      </c>
      <c r="J168" s="5">
        <v>1.9860100000000001</v>
      </c>
      <c r="K168" s="5">
        <v>1.986</v>
      </c>
      <c r="S168" s="4">
        <f t="shared" si="28"/>
        <v>1.9860033333333333</v>
      </c>
      <c r="T168" s="4">
        <f t="shared" si="29"/>
        <v>0.99300166666666667</v>
      </c>
      <c r="U168" s="7">
        <f t="shared" si="30"/>
        <v>34.724716301475468</v>
      </c>
    </row>
    <row r="169" spans="1:21" x14ac:dyDescent="0.2">
      <c r="A169" s="26">
        <v>43262</v>
      </c>
      <c r="C169" s="8">
        <v>25.3</v>
      </c>
      <c r="D169" s="27">
        <v>10</v>
      </c>
      <c r="E169" s="2">
        <v>10</v>
      </c>
      <c r="F169" s="2">
        <v>603</v>
      </c>
      <c r="G169" s="2">
        <v>1</v>
      </c>
      <c r="H169" s="2">
        <v>1503</v>
      </c>
      <c r="I169" s="5">
        <v>2.00244</v>
      </c>
      <c r="J169" s="5">
        <v>2.0024199999999999</v>
      </c>
      <c r="K169" s="5">
        <v>2.00244</v>
      </c>
      <c r="S169" s="4">
        <f t="shared" si="28"/>
        <v>2.0024333333333333</v>
      </c>
      <c r="T169" s="4">
        <f t="shared" si="29"/>
        <v>1.0012166666666666</v>
      </c>
      <c r="U169" s="7">
        <f t="shared" si="30"/>
        <v>35.047893714742408</v>
      </c>
    </row>
    <row r="170" spans="1:21" x14ac:dyDescent="0.2">
      <c r="A170" s="26">
        <v>43262</v>
      </c>
      <c r="C170" s="8">
        <v>26</v>
      </c>
      <c r="D170" s="27">
        <v>10</v>
      </c>
      <c r="E170" s="2">
        <v>11</v>
      </c>
      <c r="F170" s="2">
        <v>451</v>
      </c>
      <c r="G170" s="2">
        <v>1</v>
      </c>
      <c r="H170" s="2">
        <v>1502</v>
      </c>
      <c r="I170" s="5">
        <v>2.0147499999999998</v>
      </c>
      <c r="J170" s="5">
        <v>2.0147599999999999</v>
      </c>
      <c r="K170" s="5">
        <v>2.0147499999999998</v>
      </c>
      <c r="S170" s="4">
        <f t="shared" si="28"/>
        <v>2.0147533333333332</v>
      </c>
      <c r="T170" s="4">
        <f t="shared" si="29"/>
        <v>1.0073766666666666</v>
      </c>
      <c r="U170" s="7">
        <f t="shared" si="30"/>
        <v>35.290541107460669</v>
      </c>
    </row>
    <row r="171" spans="1:21" x14ac:dyDescent="0.2">
      <c r="A171" s="26">
        <v>43262</v>
      </c>
      <c r="C171" s="8">
        <v>23.7</v>
      </c>
      <c r="D171" s="27">
        <v>10</v>
      </c>
      <c r="E171" s="2">
        <v>12</v>
      </c>
      <c r="F171" s="2">
        <v>175</v>
      </c>
      <c r="G171" s="2">
        <v>1</v>
      </c>
      <c r="H171" s="2">
        <v>1501</v>
      </c>
      <c r="I171" s="5">
        <v>2.0300400000000001</v>
      </c>
      <c r="J171" s="5">
        <v>2.0300199999999999</v>
      </c>
      <c r="K171" s="5">
        <v>2.0300099999999999</v>
      </c>
      <c r="L171" s="6">
        <v>2.03003</v>
      </c>
      <c r="S171" s="4">
        <f t="shared" si="28"/>
        <v>2.0300250000000002</v>
      </c>
      <c r="T171" s="4">
        <f t="shared" si="29"/>
        <v>1.0150125000000001</v>
      </c>
      <c r="U171" s="7">
        <f t="shared" si="30"/>
        <v>35.591695591211788</v>
      </c>
    </row>
    <row r="172" spans="1:21" x14ac:dyDescent="0.2">
      <c r="S172" s="4" t="e">
        <f t="shared" ref="S172:S176" si="31">AVERAGE(I172:R172)</f>
        <v>#DIV/0!</v>
      </c>
      <c r="T172" s="4" t="str">
        <f t="shared" ref="T172:T176" si="32">IF(ISBLANK(I172)," ",S172/2)</f>
        <v xml:space="preserve"> </v>
      </c>
      <c r="U172" s="7" t="str">
        <f t="shared" ref="U172:U176" si="33">IF(ISBLANK(I172)," ",($Y$10+$Y$11*T172^(1/2)+$Y$12*T172+$Y$13*T172^(3/2)+$Y$14*T172^2+$Y$15*T172^(5/2))+(($Y$4-15)/(1+$Y$24*($Y$4-15)))*($Y$18+$Y$19*T172^(1/2)+$Y$20*T172+$Y$21*T172^(3/2)+$Y$22*T172^2+$Y$23*T172^(5/2)))</f>
        <v xml:space="preserve"> </v>
      </c>
    </row>
    <row r="173" spans="1:21" x14ac:dyDescent="0.2">
      <c r="A173" s="26">
        <v>43262</v>
      </c>
      <c r="B173" s="3">
        <v>0.77708333333333324</v>
      </c>
      <c r="C173" s="8">
        <v>24.9</v>
      </c>
      <c r="E173" s="2">
        <v>159</v>
      </c>
      <c r="I173" s="5">
        <v>1.9997499999999999</v>
      </c>
      <c r="J173" s="5">
        <v>1.9997499999999999</v>
      </c>
      <c r="K173" s="5">
        <v>1.9997499999999999</v>
      </c>
      <c r="S173" s="4">
        <f t="shared" si="31"/>
        <v>1.9997499999999999</v>
      </c>
      <c r="T173" s="4">
        <f t="shared" si="32"/>
        <v>0.99987499999999996</v>
      </c>
      <c r="U173" s="7">
        <f t="shared" si="33"/>
        <v>34.99508000663689</v>
      </c>
    </row>
    <row r="174" spans="1:21" x14ac:dyDescent="0.2">
      <c r="S174" s="4" t="e">
        <f t="shared" si="31"/>
        <v>#DIV/0!</v>
      </c>
      <c r="T174" s="4" t="str">
        <f t="shared" si="32"/>
        <v xml:space="preserve"> </v>
      </c>
      <c r="U174" s="7" t="str">
        <f t="shared" si="33"/>
        <v xml:space="preserve"> </v>
      </c>
    </row>
    <row r="175" spans="1:21" x14ac:dyDescent="0.2">
      <c r="S175" s="4" t="e">
        <f t="shared" si="31"/>
        <v>#DIV/0!</v>
      </c>
      <c r="T175" s="4" t="str">
        <f t="shared" si="32"/>
        <v xml:space="preserve"> </v>
      </c>
      <c r="U175" s="7" t="str">
        <f t="shared" si="33"/>
        <v xml:space="preserve"> </v>
      </c>
    </row>
    <row r="176" spans="1:21" x14ac:dyDescent="0.2">
      <c r="S176" s="4" t="e">
        <f t="shared" si="31"/>
        <v>#DIV/0!</v>
      </c>
      <c r="T176" s="4" t="str">
        <f t="shared" si="32"/>
        <v xml:space="preserve"> </v>
      </c>
      <c r="U176" s="7" t="str">
        <f t="shared" si="33"/>
        <v xml:space="preserve"> </v>
      </c>
    </row>
    <row r="177" spans="1:21" x14ac:dyDescent="0.2">
      <c r="A177" s="26">
        <v>43262</v>
      </c>
      <c r="B177" s="3">
        <v>0.78541666666666676</v>
      </c>
      <c r="C177" s="8">
        <v>23.3</v>
      </c>
      <c r="D177" s="27">
        <v>11</v>
      </c>
      <c r="E177" s="2">
        <v>1</v>
      </c>
      <c r="F177" s="2">
        <v>3481</v>
      </c>
      <c r="G177" s="2">
        <v>1</v>
      </c>
      <c r="H177" s="2">
        <v>1513</v>
      </c>
      <c r="I177" s="5">
        <v>1.98872</v>
      </c>
      <c r="J177" s="5">
        <v>1.98872</v>
      </c>
      <c r="K177" s="5">
        <v>1.98872</v>
      </c>
      <c r="S177" s="4">
        <f t="shared" si="28"/>
        <v>1.98872</v>
      </c>
      <c r="T177" s="4">
        <f t="shared" si="29"/>
        <v>0.99436000000000002</v>
      </c>
      <c r="U177" s="7">
        <f t="shared" si="30"/>
        <v>34.77812003872274</v>
      </c>
    </row>
    <row r="178" spans="1:21" x14ac:dyDescent="0.2">
      <c r="A178" s="26">
        <v>43262</v>
      </c>
      <c r="C178" s="8">
        <v>24.3</v>
      </c>
      <c r="D178" s="27">
        <v>11</v>
      </c>
      <c r="E178" s="2">
        <v>2</v>
      </c>
      <c r="F178" s="2">
        <v>2991</v>
      </c>
      <c r="G178" s="2">
        <v>1</v>
      </c>
      <c r="H178" s="2">
        <v>1514</v>
      </c>
      <c r="I178" s="5">
        <v>1.9906999999999999</v>
      </c>
      <c r="J178" s="5">
        <v>1.99068</v>
      </c>
      <c r="K178" s="5">
        <v>1.99072</v>
      </c>
      <c r="S178" s="4">
        <f t="shared" si="28"/>
        <v>1.9906999999999997</v>
      </c>
      <c r="T178" s="4">
        <f t="shared" si="29"/>
        <v>0.99534999999999985</v>
      </c>
      <c r="U178" s="7">
        <f t="shared" si="30"/>
        <v>34.817050751121606</v>
      </c>
    </row>
    <row r="179" spans="1:21" x14ac:dyDescent="0.2">
      <c r="A179" s="26">
        <v>43262</v>
      </c>
      <c r="C179" s="8">
        <v>25.7</v>
      </c>
      <c r="D179" s="27">
        <v>11</v>
      </c>
      <c r="E179" s="2">
        <v>3</v>
      </c>
      <c r="F179" s="2">
        <v>2746</v>
      </c>
      <c r="G179" s="2">
        <v>1</v>
      </c>
      <c r="H179" s="2">
        <v>1515</v>
      </c>
      <c r="I179" s="5">
        <v>1.9906299999999999</v>
      </c>
      <c r="J179" s="5">
        <v>1.9906299999999999</v>
      </c>
      <c r="K179" s="5">
        <v>1.99061</v>
      </c>
      <c r="S179" s="4">
        <f t="shared" si="28"/>
        <v>1.9906233333333334</v>
      </c>
      <c r="T179" s="4">
        <f t="shared" si="29"/>
        <v>0.99531166666666671</v>
      </c>
      <c r="U179" s="7">
        <f t="shared" si="30"/>
        <v>34.815543203766801</v>
      </c>
    </row>
    <row r="180" spans="1:21" x14ac:dyDescent="0.2">
      <c r="A180" s="26">
        <v>43262</v>
      </c>
      <c r="C180" s="8">
        <v>23.5</v>
      </c>
      <c r="D180" s="27">
        <v>11</v>
      </c>
      <c r="E180" s="2">
        <v>4</v>
      </c>
      <c r="F180" s="2">
        <v>2494</v>
      </c>
      <c r="G180" s="2">
        <v>1</v>
      </c>
      <c r="H180" s="2">
        <v>1516</v>
      </c>
      <c r="I180" s="5">
        <v>1.9898499999999999</v>
      </c>
      <c r="J180" s="5">
        <v>1.9898499999999999</v>
      </c>
      <c r="K180" s="5">
        <v>1.9898499999999999</v>
      </c>
      <c r="S180" s="4">
        <f t="shared" si="28"/>
        <v>1.9898499999999999</v>
      </c>
      <c r="T180" s="4">
        <f t="shared" si="29"/>
        <v>0.99492499999999995</v>
      </c>
      <c r="U180" s="7">
        <f t="shared" si="30"/>
        <v>34.800337221133731</v>
      </c>
    </row>
    <row r="181" spans="1:21" x14ac:dyDescent="0.2">
      <c r="A181" s="26">
        <v>43262</v>
      </c>
      <c r="C181" s="8">
        <v>24.7</v>
      </c>
      <c r="D181" s="27">
        <v>11</v>
      </c>
      <c r="E181" s="2">
        <v>5</v>
      </c>
      <c r="F181" s="2">
        <v>2230</v>
      </c>
      <c r="G181" s="2">
        <v>1</v>
      </c>
      <c r="H181" s="2">
        <v>1517</v>
      </c>
      <c r="I181" s="5">
        <v>1.98838</v>
      </c>
      <c r="J181" s="5">
        <v>1.98838</v>
      </c>
      <c r="K181" s="5">
        <v>1.9883900000000001</v>
      </c>
      <c r="S181" s="4">
        <f t="shared" si="28"/>
        <v>1.9883833333333334</v>
      </c>
      <c r="T181" s="4">
        <f t="shared" si="29"/>
        <v>0.9941916666666667</v>
      </c>
      <c r="U181" s="7">
        <f t="shared" si="30"/>
        <v>34.771501197386087</v>
      </c>
    </row>
    <row r="182" spans="1:21" x14ac:dyDescent="0.2">
      <c r="A182" s="26">
        <v>43262</v>
      </c>
      <c r="C182" s="8">
        <v>24.9</v>
      </c>
      <c r="D182" s="27">
        <v>11</v>
      </c>
      <c r="E182" s="2">
        <v>6</v>
      </c>
      <c r="F182" s="2">
        <v>1749</v>
      </c>
      <c r="G182" s="2">
        <v>1</v>
      </c>
      <c r="H182" s="2">
        <v>1518</v>
      </c>
      <c r="I182" s="5">
        <v>1.98316</v>
      </c>
      <c r="J182" s="5">
        <v>1.9831799999999999</v>
      </c>
      <c r="K182" s="5">
        <v>1.98316</v>
      </c>
      <c r="S182" s="4">
        <f t="shared" si="28"/>
        <v>1.9831666666666665</v>
      </c>
      <c r="T182" s="4">
        <f t="shared" si="29"/>
        <v>0.99158333333333326</v>
      </c>
      <c r="U182" s="7">
        <f t="shared" si="30"/>
        <v>34.668967575324189</v>
      </c>
    </row>
    <row r="183" spans="1:21" x14ac:dyDescent="0.2">
      <c r="A183" s="26">
        <v>43262</v>
      </c>
      <c r="C183" s="8">
        <v>25.4</v>
      </c>
      <c r="D183" s="27">
        <v>11</v>
      </c>
      <c r="E183" s="2">
        <v>7</v>
      </c>
      <c r="F183" s="2">
        <v>1406</v>
      </c>
      <c r="G183" s="2">
        <v>1</v>
      </c>
      <c r="H183" s="2">
        <v>1519</v>
      </c>
      <c r="I183" s="5">
        <v>1.9752099999999999</v>
      </c>
      <c r="J183" s="5">
        <v>1.97522</v>
      </c>
      <c r="K183" s="5">
        <v>1.9752000000000001</v>
      </c>
      <c r="S183" s="4">
        <f t="shared" si="28"/>
        <v>1.9752099999999999</v>
      </c>
      <c r="T183" s="4">
        <f t="shared" si="29"/>
        <v>0.98760499999999996</v>
      </c>
      <c r="U183" s="7">
        <f t="shared" si="30"/>
        <v>34.512672057532775</v>
      </c>
    </row>
    <row r="184" spans="1:21" x14ac:dyDescent="0.2">
      <c r="A184" s="26">
        <v>43262</v>
      </c>
      <c r="C184" s="8">
        <v>25.9</v>
      </c>
      <c r="D184" s="27">
        <v>11</v>
      </c>
      <c r="E184" s="2">
        <v>9</v>
      </c>
      <c r="F184" s="2">
        <v>1105</v>
      </c>
      <c r="G184" s="2">
        <v>1</v>
      </c>
      <c r="H184" s="2">
        <v>1520</v>
      </c>
      <c r="I184" s="5">
        <v>1.9704999999999999</v>
      </c>
      <c r="J184" s="5">
        <v>1.97051</v>
      </c>
      <c r="K184" s="5">
        <v>1.97051</v>
      </c>
      <c r="S184" s="4">
        <f t="shared" si="28"/>
        <v>1.9705066666666664</v>
      </c>
      <c r="T184" s="4">
        <f t="shared" si="29"/>
        <v>0.9852533333333332</v>
      </c>
      <c r="U184" s="7">
        <f t="shared" si="30"/>
        <v>34.420335618402568</v>
      </c>
    </row>
    <row r="185" spans="1:21" x14ac:dyDescent="0.2">
      <c r="A185" s="26">
        <v>43262</v>
      </c>
      <c r="C185" s="8">
        <v>26.1</v>
      </c>
      <c r="D185" s="27">
        <v>11</v>
      </c>
      <c r="E185" s="2">
        <v>10</v>
      </c>
      <c r="F185" s="2">
        <v>751</v>
      </c>
      <c r="G185" s="2">
        <v>1</v>
      </c>
      <c r="H185" s="2">
        <v>1521</v>
      </c>
      <c r="I185" s="5">
        <v>1.9922299999999999</v>
      </c>
      <c r="J185" s="5">
        <v>1.99224</v>
      </c>
      <c r="K185" s="5">
        <v>1.9922599999999999</v>
      </c>
      <c r="S185" s="4">
        <f t="shared" si="28"/>
        <v>1.9922433333333334</v>
      </c>
      <c r="T185" s="4">
        <f t="shared" si="29"/>
        <v>0.99612166666666668</v>
      </c>
      <c r="U185" s="7">
        <f t="shared" si="30"/>
        <v>34.847400548402931</v>
      </c>
    </row>
    <row r="186" spans="1:21" x14ac:dyDescent="0.2">
      <c r="A186" s="26">
        <v>43262</v>
      </c>
      <c r="C186" s="8">
        <v>23.8</v>
      </c>
      <c r="D186" s="27">
        <v>11</v>
      </c>
      <c r="E186" s="2">
        <v>11</v>
      </c>
      <c r="F186" s="2">
        <v>350</v>
      </c>
      <c r="G186" s="2">
        <v>1</v>
      </c>
      <c r="H186" s="2">
        <v>1522</v>
      </c>
      <c r="I186" s="5">
        <v>2.0227300000000001</v>
      </c>
      <c r="J186" s="5">
        <v>2.02271</v>
      </c>
      <c r="K186" s="5">
        <v>2.0227200000000001</v>
      </c>
      <c r="S186" s="4">
        <f t="shared" si="28"/>
        <v>2.0227200000000001</v>
      </c>
      <c r="T186" s="4">
        <f t="shared" si="29"/>
        <v>1.01136</v>
      </c>
      <c r="U186" s="7">
        <f t="shared" si="30"/>
        <v>35.447590839757332</v>
      </c>
    </row>
    <row r="187" spans="1:21" x14ac:dyDescent="0.2">
      <c r="A187" s="26">
        <v>43262</v>
      </c>
      <c r="C187" s="8">
        <v>22.7</v>
      </c>
      <c r="D187" s="27">
        <v>11</v>
      </c>
      <c r="E187" s="2">
        <v>12</v>
      </c>
      <c r="F187" s="2">
        <v>96</v>
      </c>
      <c r="G187" s="2">
        <v>1</v>
      </c>
      <c r="H187" s="2">
        <v>1523</v>
      </c>
      <c r="I187" s="5">
        <v>2.0327899999999999</v>
      </c>
      <c r="J187" s="5">
        <v>2.0327899999999999</v>
      </c>
      <c r="K187" s="5">
        <v>2.0327700000000002</v>
      </c>
      <c r="S187" s="4">
        <f t="shared" si="28"/>
        <v>2.0327833333333332</v>
      </c>
      <c r="T187" s="4">
        <f t="shared" si="29"/>
        <v>1.0163916666666666</v>
      </c>
      <c r="U187" s="7">
        <f t="shared" si="30"/>
        <v>35.646133413853839</v>
      </c>
    </row>
    <row r="188" spans="1:21" x14ac:dyDescent="0.2">
      <c r="A188" s="26">
        <v>43262</v>
      </c>
      <c r="C188" s="8">
        <v>24.3</v>
      </c>
      <c r="D188" s="27">
        <v>11</v>
      </c>
      <c r="E188" s="2">
        <v>-12</v>
      </c>
      <c r="F188" s="2">
        <v>96</v>
      </c>
      <c r="G188" s="2">
        <v>1</v>
      </c>
      <c r="H188" s="2">
        <v>1524</v>
      </c>
      <c r="I188" s="5">
        <v>2.0328300000000001</v>
      </c>
      <c r="J188" s="5">
        <v>2.0328300000000001</v>
      </c>
      <c r="K188" s="5">
        <v>2.0328200000000001</v>
      </c>
      <c r="S188" s="4">
        <f t="shared" si="28"/>
        <v>2.0328266666666668</v>
      </c>
      <c r="T188" s="4">
        <f t="shared" si="29"/>
        <v>1.0164133333333334</v>
      </c>
      <c r="U188" s="7">
        <f t="shared" si="30"/>
        <v>35.646988737779893</v>
      </c>
    </row>
    <row r="189" spans="1:21" x14ac:dyDescent="0.2">
      <c r="S189" s="4" t="e">
        <f t="shared" si="28"/>
        <v>#DIV/0!</v>
      </c>
      <c r="T189" s="4" t="str">
        <f t="shared" si="29"/>
        <v xml:space="preserve"> </v>
      </c>
      <c r="U189" s="7" t="str">
        <f t="shared" si="30"/>
        <v xml:space="preserve"> </v>
      </c>
    </row>
    <row r="190" spans="1:21" x14ac:dyDescent="0.2">
      <c r="A190" s="26">
        <v>43262</v>
      </c>
      <c r="B190" s="3">
        <v>0.37291666666666662</v>
      </c>
      <c r="C190" s="8">
        <v>26</v>
      </c>
      <c r="E190" s="2">
        <v>155</v>
      </c>
      <c r="I190" s="5">
        <v>1.9994099999999999</v>
      </c>
      <c r="J190" s="5">
        <v>1.9994799999999999</v>
      </c>
      <c r="K190" s="5">
        <v>1.99949</v>
      </c>
      <c r="L190" s="6">
        <v>1.9995000000000001</v>
      </c>
      <c r="M190" s="5">
        <v>1.99952</v>
      </c>
      <c r="N190" s="5">
        <v>1.9995099999999999</v>
      </c>
      <c r="S190" s="4">
        <f t="shared" si="28"/>
        <v>1.999485</v>
      </c>
      <c r="T190" s="4">
        <f t="shared" si="29"/>
        <v>0.99974249999999998</v>
      </c>
      <c r="U190" s="7">
        <f t="shared" si="30"/>
        <v>34.98986493447201</v>
      </c>
    </row>
    <row r="191" spans="1:21" x14ac:dyDescent="0.2">
      <c r="A191" s="26">
        <v>43263</v>
      </c>
      <c r="B191" s="3">
        <v>0.37986111111111115</v>
      </c>
      <c r="C191" s="8">
        <v>24.3</v>
      </c>
      <c r="E191" s="2">
        <v>159</v>
      </c>
      <c r="I191" s="5">
        <v>1.9997100000000001</v>
      </c>
      <c r="J191" s="5">
        <v>1.9997100000000001</v>
      </c>
      <c r="K191" s="5">
        <v>1.9997100000000001</v>
      </c>
      <c r="S191" s="4">
        <f t="shared" si="28"/>
        <v>1.9997100000000001</v>
      </c>
      <c r="T191" s="4">
        <f t="shared" si="29"/>
        <v>0.99985500000000005</v>
      </c>
      <c r="U191" s="7">
        <f t="shared" si="30"/>
        <v>34.994292817966461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CTDXX</vt:lpstr>
      <vt:lpstr>Standardization</vt:lpstr>
      <vt:lpstr>CTDYY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Elipot</dc:creator>
  <cp:lastModifiedBy>Shane Elipot</cp:lastModifiedBy>
  <dcterms:created xsi:type="dcterms:W3CDTF">2018-06-03T06:51:35Z</dcterms:created>
  <dcterms:modified xsi:type="dcterms:W3CDTF">2018-06-28T20:06:11Z</dcterms:modified>
</cp:coreProperties>
</file>